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56" windowWidth="10680" windowHeight="6168" tabRatio="709" activeTab="0"/>
  </bookViews>
  <sheets>
    <sheet name="Overzicht " sheetId="1" r:id="rId1"/>
    <sheet name="Info" sheetId="2" r:id="rId2"/>
    <sheet name="Sectorindeling VDAB" sheetId="3" r:id="rId3"/>
    <sheet name="data" sheetId="12" state="hidden" r:id="rId4"/>
    <sheet name="1" sheetId="11" r:id="rId5"/>
    <sheet name="2" sheetId="44" r:id="rId6"/>
    <sheet name="3" sheetId="45" r:id="rId7"/>
    <sheet name="4" sheetId="59" r:id="rId8"/>
    <sheet name="5" sheetId="55" r:id="rId9"/>
    <sheet name="6" sheetId="56" r:id="rId10"/>
    <sheet name="7" sheetId="57" r:id="rId11"/>
    <sheet name="8" sheetId="27" r:id="rId12"/>
    <sheet name="9" sheetId="58" r:id="rId13"/>
    <sheet name="10" sheetId="51" r:id="rId14"/>
    <sheet name="11" sheetId="19" r:id="rId15"/>
    <sheet name="V1" sheetId="50" state="hidden" r:id="rId16"/>
    <sheet name="V2" sheetId="54" state="hidden" r:id="rId17"/>
    <sheet name="V3" sheetId="29" state="hidden" r:id="rId18"/>
    <sheet name="V4" sheetId="30" state="hidden" r:id="rId19"/>
    <sheet name="V5" sheetId="31" state="hidden" r:id="rId20"/>
    <sheet name="V6" sheetId="32" state="hidden" r:id="rId21"/>
    <sheet name="V7" sheetId="33" state="hidden" r:id="rId22"/>
    <sheet name="V8" sheetId="34" state="hidden" r:id="rId23"/>
    <sheet name="V9" sheetId="35" state="hidden" r:id="rId24"/>
    <sheet name="V10" sheetId="52" state="hidden" r:id="rId25"/>
    <sheet name="V11" sheetId="53" state="hidden" r:id="rId26"/>
  </sheets>
  <definedNames>
    <definedName name="_xlnm.Print_Area" localSheetId="4">'1'!$A$1:$J$116</definedName>
    <definedName name="_xlnm.Print_Area" localSheetId="13">'10'!$A$1:$M$72</definedName>
    <definedName name="_xlnm.Print_Area" localSheetId="14">'11'!$A$1:$I$30</definedName>
    <definedName name="_xlnm.Print_Area" localSheetId="5">'2'!$A$1:$I$222</definedName>
    <definedName name="_xlnm.Print_Area" localSheetId="2">'Sectorindeling VDAB'!$A$1:$C$47</definedName>
    <definedName name="_xlnm.Print_Area" localSheetId="15">'V1'!$A$1:$H$63</definedName>
    <definedName name="_xlnm.Print_Area" localSheetId="16">'V2'!$A$1:$H$60</definedName>
    <definedName name="_xlnm.Print_Area" localSheetId="17">'V3'!$A$1:$R$41</definedName>
    <definedName name="_xlnm.Print_Area" localSheetId="20">'V6'!$A$1:$O$294</definedName>
    <definedName name="_xlnm.Print_Area" localSheetId="22">'V8'!$A$1:$K$179</definedName>
    <definedName name="_xlnm.Print_Titles" localSheetId="0">'Overzicht '!$1:$4</definedName>
    <definedName name="_xlnm.Print_Titles" localSheetId="1">'Info'!$1:$2</definedName>
    <definedName name="_xlnm.Print_Titles" localSheetId="15">'V1'!$1:$2</definedName>
    <definedName name="_xlnm.Print_Titles" localSheetId="21">'V7'!$1:$3</definedName>
    <definedName name="_xlnm.Print_Titles" localSheetId="22">'V8'!$1:$3</definedName>
  </definedNames>
  <calcPr calcId="145621"/>
</workbook>
</file>

<file path=xl/sharedStrings.xml><?xml version="1.0" encoding="utf-8"?>
<sst xmlns="http://schemas.openxmlformats.org/spreadsheetml/2006/main" count="1897" uniqueCount="646">
  <si>
    <t xml:space="preserve">Het aandeel niet-werkende werkzoekenden (15-64 jaar) in de beroepsbevolking, dus de werkenden en de nwwz (20-64 jaar). </t>
  </si>
  <si>
    <t>Het aandeel van de beroepsbevolking in de totale bevolking op  beroepsactieve leeftijd (20-64 jaar)</t>
  </si>
  <si>
    <t>Densiteit van de werkende bevolking - 2010</t>
  </si>
  <si>
    <t>De densiteit is het aantal werkenden per 1.000 inwoners op beroepsactieve leeftijd.</t>
  </si>
  <si>
    <t>Dit vertoont dus een sterke gelijkenis met de manier op de werkzaamheidsgraad wordt berekend. Het is daarom zowel een indicatie van de hoogte van de globale tewerkstelling in een regio, maar ook in welke sectoren de inwoners relatief veel of weinig werken. Door rekening te houden met het aantal inwoners schept dit een meer genuanceerd beeld dan louter het aandeel van een sector binnen het totaal van een regio, en zo zijn interregionale vergelijkingen zinvoller.</t>
  </si>
  <si>
    <t>In de gegevens wordt uitgegaan van de woonplaats van de werkende. Het gaat over het totale  werkende bevolking, dus alle statuten (loontrekkend, zelfstandig en helper)</t>
  </si>
  <si>
    <t>Het procentueel verschil tussen het aantal werkenden in 2010 ten opzichte van 2006.</t>
  </si>
  <si>
    <t>De brondata zijn wederom afkomstig van Steunpunt WSE en nadien omgezet naar de VDAB28-sectorindeling.</t>
  </si>
  <si>
    <t>De jobratio geeft het aantal jobs per 100 inwoners op arbeidsleeftijd (15-64 jaar) weer en kan als volgt worden berekend:                        jobratio = (aantal jobs / aantal inwoners 15-64 jaar ) x 100.</t>
  </si>
  <si>
    <t xml:space="preserve">Deze gegevens zijn rechtstreeks overgenomen van Steunpunt WSE, waar men nog gebruikt maakt van de klassieke leeftijdsgrenzen van de beroepsactieve leeftijd, nl. 15 tot 64 jaar. </t>
  </si>
  <si>
    <t>8</t>
  </si>
  <si>
    <t>Densiteit werkgelegenheid - 2009</t>
  </si>
  <si>
    <t>De densiteit is het aantal jobs per 1.000 inwoners op beroepsactieve leeftijd (20-64 jaar).</t>
  </si>
  <si>
    <t xml:space="preserve">Dit vertoont dus een sterke gelijkenis met de manier op de jobratio wordt berekend. Het is daarom zowel een indicatie van de hoogte van de globale werkgelegenheid in een regio, maar ook in welke sectoren er relatief veel of weinig jobs aanwezig zijn. </t>
  </si>
  <si>
    <t>We maken een onderscheid tussen de loontrekkende en de zelfstandige werkgelegenheid. Bij deze laatste horen ook de jobs met het statuut ‘helper’</t>
  </si>
  <si>
    <t>V1-V2</t>
  </si>
  <si>
    <t>Ontvangen vacatures</t>
  </si>
  <si>
    <t>De basisstatistieken van het werkaanbod komen uit Arvastat. Ze zijn gebaseerd op de vacatures uit het normaal economisch circuit (NEC) zonder uitzendopdrachten, maar ook de uitzendvacatures die opgenomen zijn in dit circuit zijn uit de hier gepresenteerde statistieken weggelaten. Dit is een indicator om de toestand en evolutie op de vraagzijde van de arbeidsmarkt weer te geven.</t>
  </si>
  <si>
    <t>Werkblad V1 bevat het totaal aantal door VDAB ontvangen vacatures in 2011, ingedeeld volgens de VDAB28-sectorindeling.</t>
  </si>
  <si>
    <t>Werkblad V2 bevat het aandeel van de provincie en de RESOC's ten opzichte van het Vlaamse totaal, alsook een grafiek met de evolutie van het aantal ontvangen vacatures van 1999 tot 2011.</t>
  </si>
  <si>
    <t>Openstaande vacatures</t>
  </si>
  <si>
    <t xml:space="preserve">Ook deze statistieken van het werkaanbod komen uit Arvastat en zijn gebaseerd op de vacatures uit het normaal economisch circuit (NEC) zonder uitzendopdrachten. </t>
  </si>
  <si>
    <t>De tabel bevat de top-15 van het aantal openstaande vacatures op het einde van de maand (jaargemiddelde 2011), ingedeeld naar beroepsgroep.</t>
  </si>
  <si>
    <t>V5-V6</t>
  </si>
  <si>
    <t>Doelstellingen beheersovereenkomst 2011-2015: uitstroom naar werk</t>
  </si>
  <si>
    <t>De beheersovereenkomst van VDAB 2011-2015 bevat een aantal doelstellingen inzake uitstroom naar werk. Deze worden hier voorgesteld voor Vlaanderen en per provincie</t>
  </si>
  <si>
    <r>
      <t>Doelstelling 2, 3 en 4</t>
    </r>
    <r>
      <rPr>
        <sz val="10"/>
        <color indexed="42"/>
        <rFont val="Calibri"/>
        <family val="2"/>
      </rPr>
      <t>: Er wordt een selectie gemaakt van de niet-werkende werkzoekenden (statistische werkzoekendecategorie kleiner dan 18) die instromen in de werkloosheid. Bij het begin van de meting, i.e. bij de instroom in de werkloosheid, wordt de werkzoekende ingedeeld in de leeftijdsklasse (&lt;25 jaar, 25-49 jaar, 50 jaar en meer). De regio (o.b.v de woonplaats)  wordt bepaald op moment van de uitstroommeting.</t>
    </r>
  </si>
  <si>
    <t>Uitstroom naar werk wordt berekend op het einde van de 12e kalendermaand na de instroom in de werkloosheid, op basis van de werkzoekendecategorie (de categorieën 25, 30, 55, 70, 78, 80, 82, 85, 88, 89, 90, 91, 92 en 93 worden beschouwd als uitgestroomd naar werk)</t>
  </si>
  <si>
    <r>
      <t>Doelstelling 5 en 6:</t>
    </r>
    <r>
      <rPr>
        <sz val="10"/>
        <color indexed="42"/>
        <rFont val="Calibri"/>
        <family val="2"/>
      </rPr>
      <t xml:space="preserve"> Er wordt een selectie gemaakt van de niet-werkende werkzoekenden werkzoekenden ( statistische werkzoekendecategorie kleiner dan 18) die in een metingsmaand behoren tot minstens één van de volgende kansengroepen : kortgeschoolden, allochtonen, personen met een handicap of ouderen. De regio (o.b.v de woonplaats)  wordt bepaald op moment van de uitstroommeting</t>
    </r>
  </si>
  <si>
    <r>
      <t>Doelstelling 7:</t>
    </r>
    <r>
      <rPr>
        <sz val="10"/>
        <color indexed="42"/>
        <rFont val="Calibri"/>
        <family val="2"/>
      </rPr>
      <t xml:space="preserve"> Er wordt een selectie gemaakt van alle klanten met een registratie van een betrokkenheid bij een collectief ontslag (= DGRCOL). Diegene die niet woonachtig zijn in Vlaanderen op moment van meting worden niet in de doelgroep opgenomen. </t>
    </r>
  </si>
  <si>
    <t>De uitstroom naar werk wordt berekend op het einde van de 6e kalendermaand na instroom in de doelgroep, op basis van de werkzoekendecategorie (dezelfde categorieën als DP 2-3-4)</t>
  </si>
  <si>
    <r>
      <t>Doelstelling 12:</t>
    </r>
    <r>
      <rPr>
        <sz val="10"/>
        <color indexed="42"/>
        <rFont val="Calibri"/>
        <family val="2"/>
      </rPr>
      <t xml:space="preserve"> Er wordt een selectie gemaakt van alle klanten die een opleidingscluster hebben afgerond. Dit is een groep van opleidingen bij één cursist die niet onderbroken wordt door een periode van 6 maanden zonder opleidingen.</t>
    </r>
  </si>
  <si>
    <t>Zes maanden na de laatste opleiding (= einddatum cluster) wordt de uitstroom naar werk berekend, op basis van de werkzoekendencategorie (zelfde als DP 2-3-4)</t>
  </si>
  <si>
    <t xml:space="preserve">Extra informatie over de gegevens in deze tabel kan u vinden op de website van VDAB, zie url </t>
  </si>
  <si>
    <t>http://vdab.be/trends/serr/cc_unieke_koppen_serr_resoc_1203.xls</t>
  </si>
  <si>
    <t>Uitstroom naar werk na een competentieversterkende actie per sector</t>
  </si>
  <si>
    <t xml:space="preserve">De uitstroom naar werk zoals in DP12, maar dan met de indeling volgens sector (indeling competentiecentra). </t>
  </si>
  <si>
    <t>V11</t>
  </si>
  <si>
    <t>IBO's - Individuele Beroepsopleiding in de Onderneming</t>
  </si>
  <si>
    <t xml:space="preserve">De individuele beroepsopleiding is een opleiding waarbij de cursist door een onderneming, een vereniging zonder winstoogmerk of bij een administratieve overheid op de werkplek wordt getraind en begeleid in een beroep waarin hij/zij na de opleiding zal worden tewerkgesteld in de onderneming. </t>
  </si>
  <si>
    <t>Een IBO moet voldoen aan volgende voorwaarden:</t>
  </si>
  <si>
    <t xml:space="preserve">- de werkgever wil iemand aanwerven </t>
  </si>
  <si>
    <t>- de werkzoekende wil (en kan op termijn) deze functie uitvoeren.</t>
  </si>
  <si>
    <t xml:space="preserve">- de werkgever wil een degelijke opleiding en begeleiding geven (engagement vastleggen in opleidingsprogramma) </t>
  </si>
  <si>
    <t>- er is een belangrijk verschil tussen de kennis/competenties i.k.v. het jobprofiel en de kennis/competenties van de werkzoekende</t>
  </si>
  <si>
    <t xml:space="preserve">De effectieve opleidingsduur wordt bepaald door de regionale directeur van de VDAB, op advies van de IBO-consulent en varieert van minimaal 4 weken tot maximaal 26 weken </t>
  </si>
  <si>
    <t xml:space="preserve">De data geven een overzicht van de gestarte IBO's in een bepaald jaar. Enkel de opleidi,ngen die zich op het einde van het jaar in toestand BZ (in opleiding), VG (verlenging goedgekeurd), BV (in opleiding met verlenging), ST (stopgezet) en UV (uitgevoerd) bevinden, worden meegerekend (zonder overdracht van het jaar voordien). De toestanden AV (aangevraagd), GG (goedgekeurd) en AN (geannuleerd) worden niet meegeteld.
</t>
  </si>
  <si>
    <t>INDELING NAAR SECTOR OP BASIS VAN NACE 2003</t>
  </si>
  <si>
    <t>Resoc Z-O-Vlaanderen</t>
  </si>
  <si>
    <r>
      <t xml:space="preserve">Doelstelling 12: </t>
    </r>
    <r>
      <rPr>
        <b/>
        <sz val="12"/>
        <color indexed="42"/>
        <rFont val="Calibri"/>
        <family val="2"/>
      </rPr>
      <t>uitstroom naar werk van werkzoekenden na een competentieversterkende actie</t>
    </r>
  </si>
  <si>
    <t>* Uitstroom naar werk na een competentieversterkende actie</t>
  </si>
  <si>
    <t>Normaal Economisch Circuit zonder de Uitzendsector</t>
  </si>
  <si>
    <t>Aandeel provincie en RESOC's</t>
  </si>
  <si>
    <t>Aantal werkzoekenden per vacature</t>
  </si>
  <si>
    <t>Openstaand op het einde van de maand, top-15 sectoren</t>
  </si>
  <si>
    <t>Werkzoekendencategorie, geslacht, leeftijd, studieniveau, kansengroepen</t>
  </si>
  <si>
    <t>V10</t>
  </si>
  <si>
    <t>Per opleidingssector</t>
  </si>
  <si>
    <t>Aantal door de VDAB ontvangen vacatures uit het NECzU per RESOC en hoofdsector (2011)</t>
  </si>
  <si>
    <t>Spanningsindicator: aantal werkzoekenden per openstaande vacature - Trend (gemiddelde laatste 12 maanden)</t>
  </si>
  <si>
    <t>Verkoper</t>
  </si>
  <si>
    <t>Huisbewaarder en schoonmaker</t>
  </si>
  <si>
    <t>Andere bureaubedienden</t>
  </si>
  <si>
    <t>Paramedicus, verzorging</t>
  </si>
  <si>
    <t>Metaalbewerker</t>
  </si>
  <si>
    <t>Ingenieur</t>
  </si>
  <si>
    <t>Technicus</t>
  </si>
  <si>
    <t>Bouwarbeider</t>
  </si>
  <si>
    <t>Kader privé-sector</t>
  </si>
  <si>
    <t>Vertegenwoordiger</t>
  </si>
  <si>
    <t>Andere hogere bedienden</t>
  </si>
  <si>
    <t>Informaticus</t>
  </si>
  <si>
    <t>Hotel- en keukenpersoneel</t>
  </si>
  <si>
    <t>Werknemer verkeer</t>
  </si>
  <si>
    <t>Elektricien</t>
  </si>
  <si>
    <t>Evolutie aandeel laaggeschoolden in de NWWZ (jaargemiddelden)</t>
  </si>
  <si>
    <t>Evolutie aandeel allochtonen in de NWWZ (jaargemiddelden)</t>
  </si>
  <si>
    <t>Evolutie aandeel PmAH in de NWWZ (jaargemiddelden)</t>
  </si>
  <si>
    <t>Naam bedrijf</t>
  </si>
  <si>
    <t>Aantal bedreigde werknemers</t>
  </si>
  <si>
    <t>1.</t>
  </si>
  <si>
    <t>2.</t>
  </si>
  <si>
    <t>3.</t>
  </si>
  <si>
    <t>4.</t>
  </si>
  <si>
    <t>5.</t>
  </si>
  <si>
    <t>6.</t>
  </si>
  <si>
    <t>7.</t>
  </si>
  <si>
    <t>8.</t>
  </si>
  <si>
    <t>9.</t>
  </si>
  <si>
    <t>10.</t>
  </si>
  <si>
    <t>11.</t>
  </si>
  <si>
    <t>Gent &amp; Gentse rand</t>
  </si>
  <si>
    <t>Meetjesland-Leie &amp; Schelde</t>
  </si>
  <si>
    <t>Collectieve ontslagen - aantal betrokken werknemers (trend - cumul laatste 12 maanden)</t>
  </si>
  <si>
    <t>Uitstroom naar werk na een collectieve ontslagen - doelstelling 7 Beheersovereenkomst VDAB</t>
  </si>
  <si>
    <t>Resoc Gent</t>
  </si>
  <si>
    <t>Trend -- gemiddelde laatste 4 kwartalen</t>
  </si>
  <si>
    <t>Economische werkloosheid - aantal personen (Trend - gemiddelde laatste 4 kwartalen)</t>
  </si>
  <si>
    <t>Economische werkloosheid - aantal personen (evolutie vanaf 2006; 2006Q1 = 100)</t>
  </si>
  <si>
    <t>De doelstellingen van de VDAB: uitstroom naar werk</t>
  </si>
  <si>
    <t>Doelstelling 2: uitstroom naar werk van werkzoekenden jonger dan 25 jaar</t>
  </si>
  <si>
    <t>Gemeten 12 maanden na instroom in de werkloosheid</t>
  </si>
  <si>
    <t>Uitgaande pendel</t>
  </si>
  <si>
    <t>%</t>
  </si>
  <si>
    <t>Top-5 pendelregio's</t>
  </si>
  <si>
    <t>Inkomende pendel</t>
  </si>
  <si>
    <t>Waals Gewest</t>
  </si>
  <si>
    <t>Pendelsaldo 2009</t>
  </si>
  <si>
    <t>Pendelsaldo 2008</t>
  </si>
  <si>
    <t>Socio-economische dataset</t>
  </si>
  <si>
    <t>I. Socio-economische gegevens</t>
  </si>
  <si>
    <t>Blad</t>
  </si>
  <si>
    <t>Omschrijving gegevens</t>
  </si>
  <si>
    <t>Totale bevolking</t>
  </si>
  <si>
    <t>Afhankelijkheidsratio - 0-19 jaar en 60+ t.o.v. 20-59 jaar</t>
  </si>
  <si>
    <t>Werkzaamheidsgraad</t>
  </si>
  <si>
    <t>Werkloosheidsgraad</t>
  </si>
  <si>
    <t>Activiteitsgraad</t>
  </si>
  <si>
    <t>Regionale in- en uitgaande pendel - 2009</t>
  </si>
  <si>
    <t>Economische werkloosheid - aantal personen</t>
  </si>
  <si>
    <t>II. Gegevens dienstverlening VDAB</t>
  </si>
  <si>
    <t>V1</t>
  </si>
  <si>
    <t>V2</t>
  </si>
  <si>
    <t>V3</t>
  </si>
  <si>
    <t>V4</t>
  </si>
  <si>
    <t>V5</t>
  </si>
  <si>
    <t>V6</t>
  </si>
  <si>
    <t>V7</t>
  </si>
  <si>
    <t>V8</t>
  </si>
  <si>
    <t>V9</t>
  </si>
  <si>
    <t xml:space="preserve">   Informatie over de gegevens</t>
  </si>
  <si>
    <t>Werkblad</t>
  </si>
  <si>
    <t xml:space="preserve">   Omschrijving gegevens</t>
  </si>
  <si>
    <t>De gegevens van 2000-2010 zijn gebaseerd op vaststellingen, vanaf 2011 gaat het over een prognose van het Federaal Planbureau.</t>
  </si>
  <si>
    <t>Doorstromingscoëfficiënt - 20-29 jaar/55-64 jaar</t>
  </si>
  <si>
    <t>Verhouding van de potentiële in- en uitstroom op de arbeidsmarkt afgaand op de verhouding tussen de jonge en oude leeftijdscategorieën op de arbeidsmarkt.</t>
  </si>
  <si>
    <t xml:space="preserve">In dit bestand is gekozen voor de ratio tussen de bevolking 20-29 jaar en de bevolking 55-64 jaar. Andere ratio's zijn mogelijk. Belangrijk is dat beide leeftijdsgroepen goed gedefinieerd zijn en eenzelfde klassebreedte (in leeftijdsjaren) hanteren. </t>
  </si>
  <si>
    <t>Als de coëfficiënt groter is dan 100% wil dit zeggen dat de leeftijdsklassen die de arbeidsmarkt zullen verlaten meer dan volledig vervangen worden door jonge instromers. Omgekeerd duidt een coëfficiënt lager dan 100% erop dat de bevolkingsstructuur de vervanging van uittreders niet volledig zal kunnen opvangen door jonge intreders. Een coëfficiënt gelijk aan 100% duidt aan dat de potentiële intreders en uittreders elkaar in evenwicht houden.</t>
  </si>
  <si>
    <t>Beroepsbevolking</t>
  </si>
  <si>
    <t>De beroepsbevolking bestaat uit diegenen die aan het werk zijn (werkenden) en zij die beschikbaar zijn voor een job en actief op zoek naar werk (niet-werkende werkzoekenden).</t>
  </si>
  <si>
    <t>De werkenden worden berekend als de som van de loontrekkenden, de zelfstandigen en de helpers. Dankzij het Datawarehouse Arbeidsmarkt en Sociale Bescherming bij de Kruispuntbank Sociale Zekerheid kan er gecorrigeerd worden voor dubbeltellingen.</t>
  </si>
  <si>
    <t>De niet-werkende werkzoekenden worden becijferd op basis van statistieken van de gewestelijke bemiddelingsinstanties (VDAB, Forem, Actiris) die worden gebundeld door de Rijksdienst voor Arbeidsvoorziening (RVA).</t>
  </si>
  <si>
    <t>De brondata zijn afkomstig van Steunpunt WSE. Nadien zijn de gegevens omgezet naar de VDAB28-sectorindeling.</t>
  </si>
  <si>
    <t xml:space="preserve">Jobratio - aantal jobs per 100 inwoners op arbeidsleeftijd (15-64 jaar) </t>
  </si>
  <si>
    <t>Het verschil tussen de werkende beroepsbevolking (cf. werkenden woonachtig in een regio) en de regionale werkgelegenheid (cf. werkend in een regio) is met name te verklaren door interregionale pendelstromen.</t>
  </si>
  <si>
    <t>Binnen de categorie van loontrekkenden kunnen we dus een groep van uitgaande pendelaars onderscheiden: zij die wonen in een bepaalde regio maar werken in een andere regio. Ook de inkomende pendelstromen kunnen onderscheiden worden: zij die werken in een bepaalde regio, maar wonen in een andere regio.</t>
  </si>
  <si>
    <t>Aangezien bij zelfstandigen de werkplaats wordt gelijkgesteld met de woonplaats worden voor de pendelstatistieken enkel de loontrekkenden weerhouden.</t>
  </si>
  <si>
    <t xml:space="preserve">Arbeiders kunnen tijdelijk werkloos worden wanneer er niet gewerkt kan worden omwille van economische redenen, weersomstandigheden, technische stoornissen, e.d. Om de evolutie van de conjunctuur op te volgen hanteren we hier enkel de tijdelijke werkloosheid om economische redenen. </t>
  </si>
  <si>
    <t>In 2009 nam de federale overheid verschillende crisismaatregelen, waaronder het openstellen van de tijdelijke werkloosheid voor bedienden. Deze maatregel geldt van 25 juni 2009 tot 31 december 2010, en kan een tijdreeksbreuk veroorzaken in de cijfers.</t>
  </si>
  <si>
    <t xml:space="preserve">De cijfers worden ingedeeld volgens werkplaats, en zijn maandgemiddelden per kwartaal. </t>
  </si>
  <si>
    <t>II. Dienstverlening VDAB</t>
  </si>
  <si>
    <t>Collectieve ontslagen gemeld aan VDAB</t>
  </si>
  <si>
    <t>Er wordt een overzicht gegeven van de bedrijven waarin een collectief ontslag werd doorgevoerd, de sector waarin ze actief zijn en het aantal werknemers dat bij de ontslagen betrokken zijn.</t>
  </si>
  <si>
    <t>Het gaat enkel om collectieve ontslagen waarvan de procedure volledig beschreven is, en dus niet de bedrijven die reeds de intentie tot collectief ontslag kenbaar hebben gemaakt, maar waar de sociale onderhandelingen nog niet zijn afgelopen.</t>
  </si>
  <si>
    <t>Een collectief ontslag is elk ontslag dat in de loop van een periode van 60 dagen een bepaald aantal werknemers treft. Dit aantal is afhankelijk van het aantal werknemers in het voorafgaande kalenderjaar: 10% van het personeel  in ondernemingen met tenminste 100 werknemers, 10 personen in ondernemingen met 21-99 werknemers, 6 personen bij 12-20 werknemers, de helft van het personeel bij ondernemingen met minder dan 12 werknemers.</t>
  </si>
  <si>
    <t>De regio is bepaald op basis van de vestigingsplaats van het bedrijf.</t>
  </si>
  <si>
    <t>Spanningsgraad</t>
  </si>
  <si>
    <t xml:space="preserve">Deze indicator is verhouding tussen het aantal beschikbare werkzoekenden  en het aantal openstaande vacatures op het einde van de maand, uit het normaal economisch circuit (NEC) zonder interim (AMI+jobmanager). </t>
  </si>
  <si>
    <t xml:space="preserve">De grafiek geeft de trend weer, gebaseerd op het gemiddelde van de laatste 12 maanden. </t>
  </si>
  <si>
    <t>De indicator is relevant om de spanning op de arbeidsmarkt te meten en om te zien of er sprake is van arbeidsreserve of arbeidskrapte. Hoe lager de indicator, hoe kleiner de arbeidsreserve en dus hoe groter de krapte (en vice versa)</t>
  </si>
  <si>
    <t>Aantal niet-werkende werkzoekenden (NWWZ)</t>
  </si>
  <si>
    <t xml:space="preserve">Deze werkloosheidsstatistieken komen uit Arvastat en zijn gebaseerd op het aantal niet-werkende werkzoekenden. Dit zijn de werkzoekenden met de hoogste graad van beschikbaarheid voor de arbeidsmarkt en gedefinieerd overeenkomstig de bepalingen van Eurostat (het EU-bureau voor de statistiek). </t>
  </si>
  <si>
    <t>In Vlaanderen wordt het dossier van de werkzoekende, ingeschreven bij de VDAB, als basis genomen. Het gaat om de toestand van deze dossiers op het einde van de maand.</t>
  </si>
  <si>
    <t>De betrokken cijfers zijn de jaargemiddelden.</t>
  </si>
  <si>
    <t>Uitstroom naar werk wordt berekend op het einde van de 6e maand na bepaling van de stock werkzoekenden behorend tot de kansengroepen (dezelfde categorieën als  DP 2-3-4)</t>
  </si>
  <si>
    <t>VDAB</t>
  </si>
  <si>
    <t>nacecodes, beginnend met</t>
  </si>
  <si>
    <t>omschrijving</t>
  </si>
  <si>
    <t>gegroepeerde sector</t>
  </si>
  <si>
    <t xml:space="preserve">01 02 05 10 11 12 13 14                </t>
  </si>
  <si>
    <t xml:space="preserve">01 Primaire sector                         </t>
  </si>
  <si>
    <t xml:space="preserve">1 primair  </t>
  </si>
  <si>
    <t xml:space="preserve">15 16                                  </t>
  </si>
  <si>
    <t xml:space="preserve">02 Dranken, voeding en tabak               </t>
  </si>
  <si>
    <t>2 secundair</t>
  </si>
  <si>
    <t xml:space="preserve">17 18 19                               </t>
  </si>
  <si>
    <t xml:space="preserve">03 Textiel, kleding en schoeisel           </t>
  </si>
  <si>
    <t xml:space="preserve">21 222 223                             </t>
  </si>
  <si>
    <t xml:space="preserve">04 Grafische nijverheid, papier en karton  </t>
  </si>
  <si>
    <t xml:space="preserve">23 24 25                               </t>
  </si>
  <si>
    <t xml:space="preserve">05 Chemie, rubber en kunststof             </t>
  </si>
  <si>
    <t xml:space="preserve">06 Vervaardiging van bouwmaterialen        </t>
  </si>
  <si>
    <t xml:space="preserve">27 28                                  </t>
  </si>
  <si>
    <t xml:space="preserve">07 Metaal                                  </t>
  </si>
  <si>
    <t xml:space="preserve">30 32 29 31 33                         </t>
  </si>
  <si>
    <t>08 Vervaardiging van machines en toestellen</t>
  </si>
  <si>
    <t xml:space="preserve">34 35                                  </t>
  </si>
  <si>
    <t xml:space="preserve">09 Vervaardiging van transportmiddelen     </t>
  </si>
  <si>
    <t xml:space="preserve">10 Hout- en meubelindustrie                </t>
  </si>
  <si>
    <t xml:space="preserve">362 363 364 365 366                    </t>
  </si>
  <si>
    <t xml:space="preserve">11 Overige industrie                       </t>
  </si>
  <si>
    <t xml:space="preserve">40 41 37 90                            </t>
  </si>
  <si>
    <t xml:space="preserve">12 Energie, water en afvalverwerking       </t>
  </si>
  <si>
    <t xml:space="preserve">13 Bouw                                    </t>
  </si>
  <si>
    <t xml:space="preserve">50 51 52                               </t>
  </si>
  <si>
    <t xml:space="preserve">14 Groot- en kleinhandel                   </t>
  </si>
  <si>
    <t xml:space="preserve">3 tertiair </t>
  </si>
  <si>
    <t xml:space="preserve">60 61 62 631 632 634 641               </t>
  </si>
  <si>
    <t xml:space="preserve">15 Transport, logistiek  en post           </t>
  </si>
  <si>
    <t xml:space="preserve">55 633                                 </t>
  </si>
  <si>
    <t xml:space="preserve">16 Horeca en toerisme                      </t>
  </si>
  <si>
    <t xml:space="preserve">221 921 922 924 642 72                 </t>
  </si>
  <si>
    <t xml:space="preserve">17 Informatica, media en telecom           </t>
  </si>
  <si>
    <t xml:space="preserve">65 66 67                               </t>
  </si>
  <si>
    <t xml:space="preserve">18 Financiële diensten                     </t>
  </si>
  <si>
    <t xml:space="preserve">73 741 742 743 744 747 70 71 746 748   </t>
  </si>
  <si>
    <t xml:space="preserve">19 Zakelijke dienstverlening               </t>
  </si>
  <si>
    <t xml:space="preserve">20 Uitzendbureaus en arbeidsbemiddeling    </t>
  </si>
  <si>
    <t xml:space="preserve">852 93 95 96 97                        </t>
  </si>
  <si>
    <t xml:space="preserve">21 Diensten aan personen                   </t>
  </si>
  <si>
    <t xml:space="preserve">923 925 926 927                        </t>
  </si>
  <si>
    <t xml:space="preserve">22 Ontspanning, cultuur en sport           </t>
  </si>
  <si>
    <t xml:space="preserve">4 quartair </t>
  </si>
  <si>
    <t xml:space="preserve">751 752 99 753                         </t>
  </si>
  <si>
    <t xml:space="preserve">23 Openbare besturen                       </t>
  </si>
  <si>
    <t xml:space="preserve">24 Onderwijs                               </t>
  </si>
  <si>
    <t xml:space="preserve">25 Gezondheidszorg                         </t>
  </si>
  <si>
    <t xml:space="preserve">26 Maatschappelijke dienstverlening        </t>
  </si>
  <si>
    <t xml:space="preserve">27 Overige dienstverlening                 </t>
  </si>
  <si>
    <t xml:space="preserve">overige                                </t>
  </si>
  <si>
    <t xml:space="preserve">28 Onbepaald                               </t>
  </si>
  <si>
    <t>5 onbepaald</t>
  </si>
  <si>
    <t>Normaal Economisch Circuit zonder interim (NECzI)</t>
  </si>
  <si>
    <t xml:space="preserve">NECzI = vast + tijdelijk circuit (zonder interim). </t>
  </si>
  <si>
    <t xml:space="preserve">Vast circuit: </t>
  </si>
  <si>
    <t xml:space="preserve">- gewoon: jobs met een contract voor onbepaalde of lange duur (inclusief jobs als zelfstandige); </t>
  </si>
  <si>
    <t xml:space="preserve">- werken en leren: startbanen + invoegbedrijven+ middenstandsopleiding + ondernemingsopleiding; </t>
  </si>
  <si>
    <t xml:space="preserve">- vervanging brugpensioen; </t>
  </si>
  <si>
    <t xml:space="preserve">Tijdelijk circuit: </t>
  </si>
  <si>
    <t xml:space="preserve">- tijdelijk: arbeidsovereenkomst voor korte duur; </t>
  </si>
  <si>
    <t xml:space="preserve">- studentenjobs; </t>
  </si>
  <si>
    <t>Data Werkblad 1</t>
  </si>
  <si>
    <t xml:space="preserve">2000 </t>
  </si>
  <si>
    <t>2008</t>
  </si>
  <si>
    <t>2009</t>
  </si>
  <si>
    <t>2010</t>
  </si>
  <si>
    <t xml:space="preserve">2020 </t>
  </si>
  <si>
    <t>vaststellingen</t>
  </si>
  <si>
    <t>prognose</t>
  </si>
  <si>
    <t>Vlaanderen</t>
  </si>
  <si>
    <t>West-Vlaanderen</t>
  </si>
  <si>
    <t>Vla</t>
  </si>
  <si>
    <t>0-14 jaar</t>
  </si>
  <si>
    <t>15-24 jaar</t>
  </si>
  <si>
    <t>25-49 jaar</t>
  </si>
  <si>
    <t>50-64 jaar</t>
  </si>
  <si>
    <t>65 jaar en +</t>
  </si>
  <si>
    <t>Brugge</t>
  </si>
  <si>
    <t>2001</t>
  </si>
  <si>
    <t>2002</t>
  </si>
  <si>
    <t>2003</t>
  </si>
  <si>
    <t>2004</t>
  </si>
  <si>
    <t>2005</t>
  </si>
  <si>
    <t>2006</t>
  </si>
  <si>
    <t>2007</t>
  </si>
  <si>
    <t>2011</t>
  </si>
  <si>
    <t>2012</t>
  </si>
  <si>
    <t>2013</t>
  </si>
  <si>
    <t>2014</t>
  </si>
  <si>
    <t>2015</t>
  </si>
  <si>
    <t>2016</t>
  </si>
  <si>
    <t>2017</t>
  </si>
  <si>
    <t>2018</t>
  </si>
  <si>
    <t>2019</t>
  </si>
  <si>
    <t>2020</t>
  </si>
  <si>
    <t>2021</t>
  </si>
  <si>
    <t>2022</t>
  </si>
  <si>
    <t>2023</t>
  </si>
  <si>
    <t>2024</t>
  </si>
  <si>
    <t>2025</t>
  </si>
  <si>
    <t>2026</t>
  </si>
  <si>
    <t>2027</t>
  </si>
  <si>
    <t>2028</t>
  </si>
  <si>
    <t>2029</t>
  </si>
  <si>
    <t>2030</t>
  </si>
  <si>
    <t>20-29 jaar</t>
  </si>
  <si>
    <t>55-64 jaar</t>
  </si>
  <si>
    <t>prov</t>
  </si>
  <si>
    <t>DC</t>
  </si>
  <si>
    <t>AR</t>
  </si>
  <si>
    <t>Data Werkblad 2</t>
  </si>
  <si>
    <t>Werkenden</t>
  </si>
  <si>
    <t>RESOC-Streektafel</t>
  </si>
  <si>
    <t>Oostende</t>
  </si>
  <si>
    <t>Westhoek</t>
  </si>
  <si>
    <t>Zuid-West-Vlaanderen</t>
  </si>
  <si>
    <t>Vlaams Gewest</t>
  </si>
  <si>
    <t>Werkzoekenden</t>
  </si>
  <si>
    <t>maand</t>
  </si>
  <si>
    <t>Antwerpen</t>
  </si>
  <si>
    <t>Mechelen</t>
  </si>
  <si>
    <t>Turnhout</t>
  </si>
  <si>
    <t>Halle-Vilvoorde</t>
  </si>
  <si>
    <t>Leuven</t>
  </si>
  <si>
    <t>Midden-West-Vlaanderen</t>
  </si>
  <si>
    <t>Zuid-Oost-Vlaanderen</t>
  </si>
  <si>
    <t>Dender-Waas</t>
  </si>
  <si>
    <t>Meetjesland-Leiestreek</t>
  </si>
  <si>
    <t>Gent en rand</t>
  </si>
  <si>
    <t>Limburg</t>
  </si>
  <si>
    <t>Antwerpen (P)</t>
  </si>
  <si>
    <t>Vlaams-Brabant</t>
  </si>
  <si>
    <t>Oost-Vlaanderen</t>
  </si>
  <si>
    <t>Data Werkblad V8</t>
  </si>
  <si>
    <t>Resoc Gent &amp; Rand</t>
  </si>
  <si>
    <t>Resoc Dender-Waas</t>
  </si>
  <si>
    <t>Resoc Meetjesland</t>
  </si>
  <si>
    <t>Resoc Zuid-Oost-Vlaanderen</t>
  </si>
  <si>
    <t>Meetjesland</t>
  </si>
  <si>
    <t>Gent &amp; Rand</t>
  </si>
  <si>
    <t>Gent &amp; Meetjesland</t>
  </si>
  <si>
    <t>Totaal</t>
  </si>
  <si>
    <t>aantal</t>
  </si>
  <si>
    <t>NWWZ</t>
  </si>
  <si>
    <t>Aantallen (duizenden)</t>
  </si>
  <si>
    <t>Niet-beroepsactieven</t>
  </si>
  <si>
    <t>M</t>
  </si>
  <si>
    <t>V</t>
  </si>
  <si>
    <t>Groei</t>
  </si>
  <si>
    <t>25-54 jaar</t>
  </si>
  <si>
    <t>aantal werkenden</t>
  </si>
  <si>
    <t>Primaire sector</t>
  </si>
  <si>
    <t>Secundaire sector</t>
  </si>
  <si>
    <t>Tertiaire sector</t>
  </si>
  <si>
    <t>Quartaire sector</t>
  </si>
  <si>
    <t>Sector</t>
  </si>
  <si>
    <t>Z-O-Vlaanderen</t>
  </si>
  <si>
    <t>Bron: Steunpunt WSE ism Dep. WSE - Bewerking door VDAB Studiedienst</t>
  </si>
  <si>
    <t>Bevolking op beroepsactieve leeftijd (20-64 jaar)  -  2009</t>
  </si>
  <si>
    <t>20-24 jaar</t>
  </si>
  <si>
    <t>werkzaam-heidsgraad</t>
  </si>
  <si>
    <t>werkloos-heidsgraad</t>
  </si>
  <si>
    <t>activiteits-graad</t>
  </si>
  <si>
    <t>Resoc Meetjesland-Leiestreek</t>
  </si>
  <si>
    <t>Mannen</t>
  </si>
  <si>
    <t>Vrouwen</t>
  </si>
  <si>
    <t>werkzaamheidsgraad</t>
  </si>
  <si>
    <t>werkloosheidsgraad</t>
  </si>
  <si>
    <t>Werkzaamheidsgraad &amp; werkloosheidsgraad</t>
  </si>
  <si>
    <t>Werkzaamheidsgraad volgens leeftijd</t>
  </si>
  <si>
    <t>Werkzaamheidsgraad volgens geslacht</t>
  </si>
  <si>
    <t>Werkloosheidsgraad volgens leeftijd</t>
  </si>
  <si>
    <t>Werkloosheidsgraad volgens geslacht</t>
  </si>
  <si>
    <t>Maatschappelijke dienstverlening</t>
  </si>
  <si>
    <t>Onbepaald</t>
  </si>
  <si>
    <t>Dranken, voeding en tabak</t>
  </si>
  <si>
    <t>Textiel, kleding en schoeisel</t>
  </si>
  <si>
    <t>Grafische nijverheid, papier en karton</t>
  </si>
  <si>
    <t>Chemie, rubber en kunststof</t>
  </si>
  <si>
    <t>Vervaardiging van bouwmaterialen</t>
  </si>
  <si>
    <t>Metaal</t>
  </si>
  <si>
    <t>Vervaardiging van transportmiddelen</t>
  </si>
  <si>
    <t>Hout- en meubelindustrie</t>
  </si>
  <si>
    <t>Overige industrie</t>
  </si>
  <si>
    <t>Energie, water en afvalverwerking</t>
  </si>
  <si>
    <t>Bouw</t>
  </si>
  <si>
    <t>Groot- en kleinhandel</t>
  </si>
  <si>
    <t>Transport, logistiek en post</t>
  </si>
  <si>
    <t>Horeca en toerisme</t>
  </si>
  <si>
    <t>Informatica, media en telecom</t>
  </si>
  <si>
    <t>Financiële diensten</t>
  </si>
  <si>
    <t>Zakelijke dienstverlening</t>
  </si>
  <si>
    <t>Uitzendbureaus en arbeidsbemiddeling</t>
  </si>
  <si>
    <t>Diensten aan personen</t>
  </si>
  <si>
    <t>Ontspanning, cultuur en sport</t>
  </si>
  <si>
    <t>Openbare besturen</t>
  </si>
  <si>
    <t>Onderwijs</t>
  </si>
  <si>
    <t>Gezondheidszorg</t>
  </si>
  <si>
    <t>Overige dienstverlening</t>
  </si>
  <si>
    <t>Verv. van machines en toestellen</t>
  </si>
  <si>
    <t>Provincie Oost-Vlaanderen en de Oost-Vlaamse RESOC's</t>
  </si>
  <si>
    <t>Evolutie van de werkende bevolking (20-64 jaar) tussen 2006 en 2010</t>
  </si>
  <si>
    <t>Gent</t>
  </si>
  <si>
    <t>werkenden</t>
  </si>
  <si>
    <t>Brussel</t>
  </si>
  <si>
    <t>wonend in</t>
  </si>
  <si>
    <t>en werkend buiten</t>
  </si>
  <si>
    <t>werkend in</t>
  </si>
  <si>
    <t>en wonend buiten</t>
  </si>
  <si>
    <t>Z-W-Vlaanderen</t>
  </si>
  <si>
    <t>Roeselare-Tielt</t>
  </si>
  <si>
    <t>Bron: Studiedienst VDAB</t>
  </si>
  <si>
    <t>een groene kleur minstens 30% hoger</t>
  </si>
  <si>
    <t xml:space="preserve">Een rode kleur betekent dat een (sub)sectoraal aandeel minstens 30% lager is dan het totaal aandeel t.o.v. Vlaanderen, </t>
  </si>
  <si>
    <t>Evolutie Werkzaamheidsgraad</t>
  </si>
  <si>
    <t>RESOC</t>
  </si>
  <si>
    <t>Provincie Oost-Vlaanderen</t>
  </si>
  <si>
    <t>Doelstelling 3: uitstroom naar werk van werkzoekenden tussen 25 en 50 jaar</t>
  </si>
  <si>
    <t>Doelstelling 4: uitstroom naar werk van werkzoekenden ouder dan 50 jaar</t>
  </si>
  <si>
    <t>Doelstelling 5: uitstroom naar werk van werkzoekenden &gt; 1 jaar werkloos</t>
  </si>
  <si>
    <t>Doelstelling 6: uitstroom naar werk van werkzoekenden uit de kansengroepen</t>
  </si>
  <si>
    <t>Gemeten 6 maanden na instroom in stock</t>
  </si>
  <si>
    <t>Gemeten 6 maanden na collectief ontslag</t>
  </si>
  <si>
    <t>Doelstelling 7: uitstroom naar werk van werkzoekenden na een collectief ontslag</t>
  </si>
  <si>
    <t>Doelstelling 12: uitstroom naar werk van werkzoekenden na een competentieversterkende actie</t>
  </si>
  <si>
    <t>Gemeten 6 maanden na einde van de actie</t>
  </si>
  <si>
    <t>Unieke cursisten per RESOC en opleidingssector (april 2011-maart 2012)</t>
  </si>
  <si>
    <t xml:space="preserve">Totaal aantal cursisten </t>
  </si>
  <si>
    <t>% tov Vlaanderen</t>
  </si>
  <si>
    <t>% in provincie</t>
  </si>
  <si>
    <t xml:space="preserve">Aandeel per sector </t>
  </si>
  <si>
    <t>TERTIAIRE SECTOR</t>
  </si>
  <si>
    <t>SOCIAL PROFIT</t>
  </si>
  <si>
    <t>ALGEMENE VORMING</t>
  </si>
  <si>
    <t>BOUW</t>
  </si>
  <si>
    <t>METAAL</t>
  </si>
  <si>
    <t>VERVOER</t>
  </si>
  <si>
    <t>SCHOONMAAK</t>
  </si>
  <si>
    <t>LOGISTIEK</t>
  </si>
  <si>
    <t>HAVEN - MARITIEME - EXPEDITIE</t>
  </si>
  <si>
    <t>INDUSTRIELE AUTOMATISERING</t>
  </si>
  <si>
    <t>VERKOOP</t>
  </si>
  <si>
    <t>HORECA</t>
  </si>
  <si>
    <t>Procentueel verschil per sector</t>
  </si>
  <si>
    <t>Evolutie aantal IBO's in Oost-Vlaanderen</t>
  </si>
  <si>
    <t>Doelstelling Pact 2020</t>
  </si>
  <si>
    <t>Evolutie aantal NWWZ per RESOC in Oost-Vlaanderen (jaargemiddelde)</t>
  </si>
  <si>
    <t>V2  Vacatures</t>
  </si>
  <si>
    <t>Midden-Limburg</t>
  </si>
  <si>
    <t>West-Limburg</t>
  </si>
  <si>
    <t>Zuid-Limburg</t>
  </si>
  <si>
    <t>Noord-Limburg</t>
  </si>
  <si>
    <t>Maasland</t>
  </si>
  <si>
    <t xml:space="preserve">V3 spanningsindicator </t>
  </si>
  <si>
    <t>V5 NWWZ</t>
  </si>
  <si>
    <t>V6 NWWZ</t>
  </si>
  <si>
    <t>WZUA</t>
  </si>
  <si>
    <t>Beroepinschakelingstijd (BIT)</t>
  </si>
  <si>
    <t>Vrij Ingeschreven</t>
  </si>
  <si>
    <t>Andere</t>
  </si>
  <si>
    <t>Man</t>
  </si>
  <si>
    <t>Vrouw</t>
  </si>
  <si>
    <t>&lt;25 jaar</t>
  </si>
  <si>
    <t>25-50 jaar</t>
  </si>
  <si>
    <t>50 jaar en meer</t>
  </si>
  <si>
    <t>Laag</t>
  </si>
  <si>
    <t>Midden</t>
  </si>
  <si>
    <t>Hoog</t>
  </si>
  <si>
    <t>totaal</t>
  </si>
  <si>
    <t>Data Werkblad V7 Collectieve pntslagen</t>
  </si>
  <si>
    <t>Vlaanderen (rechteras)</t>
  </si>
  <si>
    <t>Limburg (linkeras)</t>
  </si>
  <si>
    <t>objectief BO</t>
  </si>
  <si>
    <t>objectief JOP</t>
  </si>
  <si>
    <t>Data Werkblad 9  Economische werkloosheid</t>
  </si>
  <si>
    <t xml:space="preserve">Index evolutie per kwartaal </t>
  </si>
  <si>
    <t>I</t>
  </si>
  <si>
    <t>II</t>
  </si>
  <si>
    <t>III</t>
  </si>
  <si>
    <t>IV</t>
  </si>
  <si>
    <t>Prov. Antwerpen</t>
  </si>
  <si>
    <t>Gemiddelde laatste 4 kwartalen</t>
  </si>
  <si>
    <t>Data Werkblad V11 IBO</t>
  </si>
  <si>
    <t>objectief</t>
  </si>
  <si>
    <t xml:space="preserve">Dender-Waas </t>
  </si>
  <si>
    <t xml:space="preserve">Gent en rand </t>
  </si>
  <si>
    <t xml:space="preserve">Zuid-Oost-Vlaanderen </t>
  </si>
  <si>
    <t>V 11</t>
  </si>
  <si>
    <t>IBO's</t>
  </si>
  <si>
    <t>Alle personen die volgens de administratieve gegevens in de vermelde regio wonen.</t>
  </si>
  <si>
    <t>De afhankelijkheidsratio is de verhouding tussen de bevolking buiten beroepsactieve leeftijd (0-19 jaar en 65-plus) en de bevolking op beroepsactieve leeftijd (20-64 jaar).</t>
  </si>
  <si>
    <t>Deze verhouding meet dus de druk van de inactieve bevolking op de potentiële beroepsbevolking. Een ratio kleiner dan 100 wil zeggen dat er meer personen op beroepsactieve leeftijd zijn dan personen buiten beroepsactieve leeftijd, wat gunstig is. Een ongunstige verhouding inactief-actief zet de sociale zekerheid onder druk, want een vergrijzende samenleving kan rekenen op een meerkost voor o.a. de wettelijke pensioenen en de gezondheidszorg, die door de huidige werkende generatie moet gefinancierd worden (repartitiestelsel).</t>
  </si>
  <si>
    <t>Alle personen tussen 20 en 64 jaar die in de vermelde regio wonen. Hiermee stemmen we de leeftijdsgrenzen van de bevolking op beroepsactieve leeftijd af op de nieuwe doelstellingen van Vlaanderen in Actie, het Pact 2020, en de Europese langetermijnstartegie van de Europese Unie (EU2020)</t>
  </si>
  <si>
    <t>Het aandeel werkenden in de totale bevolking op beroepsactieve leeftijd (20-64 jaar)</t>
  </si>
  <si>
    <t>ANDERSTALIGEN</t>
  </si>
  <si>
    <t xml:space="preserve">Bruto AR </t>
  </si>
  <si>
    <t>niet-werkenden</t>
  </si>
  <si>
    <t>0-19 en 60+ jaar</t>
  </si>
  <si>
    <t>20-59 jaar</t>
  </si>
  <si>
    <t>Netto afhankelijkheidsratio - niet-werkenden t.o.v. werkenden</t>
  </si>
  <si>
    <t>Pendelsaldo 2010</t>
  </si>
  <si>
    <t>Data Werkblad 6</t>
  </si>
  <si>
    <t>Q3/11</t>
  </si>
  <si>
    <t>Q4/11</t>
  </si>
  <si>
    <t>Q1/12</t>
  </si>
  <si>
    <t>Q2/12</t>
  </si>
  <si>
    <t>Aantal ontvangen vacatures (zonder uitzendsector) - 2012</t>
  </si>
  <si>
    <t>Evolutie van de door de VDAB ontvangen vacatures uit het NECzU per RESOC (1999-2012; 1999=100)</t>
  </si>
  <si>
    <t>Collectieve ontslagen in 2012</t>
  </si>
  <si>
    <t>JLF- Santens</t>
  </si>
  <si>
    <t>Renolit Belgium</t>
  </si>
  <si>
    <t>Domo Investment Group - Excelto</t>
  </si>
  <si>
    <t>OBK-BANK ONDERLING BEROEPSKREDIET</t>
  </si>
  <si>
    <t xml:space="preserve">Cooper Standard Automotive Belgium N.V. </t>
  </si>
  <si>
    <t>Agfa-Dotrix</t>
  </si>
  <si>
    <t>Rexel Belgium</t>
  </si>
  <si>
    <t>CNIM</t>
  </si>
  <si>
    <t>Vervaardiging van machines en toestellen</t>
  </si>
  <si>
    <t>Desso</t>
  </si>
  <si>
    <t>Wienerberger NV – divisie Steendorp</t>
  </si>
  <si>
    <t>Walz</t>
  </si>
  <si>
    <t xml:space="preserve">Collectieve ontslagen (uitgevoerd in 2012) - aandeel per RESOC </t>
  </si>
  <si>
    <t xml:space="preserve"> Antwerpen</t>
  </si>
  <si>
    <t xml:space="preserve"> Oost-Vlaanderen</t>
  </si>
  <si>
    <t xml:space="preserve"> West-Vlaanderen</t>
  </si>
  <si>
    <t xml:space="preserve"> Vlaams-Brabant</t>
  </si>
  <si>
    <t xml:space="preserve"> Limburg</t>
  </si>
  <si>
    <t xml:space="preserve"> Vlaanderen</t>
  </si>
  <si>
    <t>Top 15 openstaande vacatures op het einde van de maand per RESOC - gemiddelde 2012</t>
  </si>
  <si>
    <t xml:space="preserve">Antwerpen </t>
  </si>
  <si>
    <t xml:space="preserve">Limburg </t>
  </si>
  <si>
    <t>NWWZ volgens werkzoekendencategorie (jaargemiddelde 2012)</t>
  </si>
  <si>
    <t>NWWZ volgens geslacht (jaargemiddelde 2012)</t>
  </si>
  <si>
    <t>Arvastat-werkloosheidsgraad volgens geslacht (jaargemiddelde 2012)</t>
  </si>
  <si>
    <t>NWWZ volgens leeftijd (jaargemiddelde 2012)</t>
  </si>
  <si>
    <t>Arvastat-werkloosheidsgraad volgens leeftijd (jaargemiddelde 2012)</t>
  </si>
  <si>
    <t>NWWZ volgens studieniveau (jaargemiddelde 2012)</t>
  </si>
  <si>
    <t>Unieke cursisten per RESOC en opleidingssector (januari-december 2012)</t>
  </si>
  <si>
    <t>Aantal IBO's in Oost-Vlaanderen per RESOC (2012)</t>
  </si>
  <si>
    <t>DENDER-WAAS</t>
  </si>
  <si>
    <t>GENT EN RAND</t>
  </si>
  <si>
    <t>MEETJESLAND-LEIESTREEK</t>
  </si>
  <si>
    <t>ZUID-OOST-VLAANDEREN</t>
  </si>
  <si>
    <t>Netto afhankelijkheidsratio: aantal niet-werkenden t.o.v. aantal werkenden (totale bevolking)</t>
  </si>
  <si>
    <t>Aantal door de VDAB ontvangen vacatures - 2012</t>
  </si>
  <si>
    <t>Ontvangen vacatures per sector - 2012</t>
  </si>
  <si>
    <t>Spanningsindicator - 1999-2012</t>
  </si>
  <si>
    <t>Openstaande vacatures per beroepsgroep - 2012</t>
  </si>
  <si>
    <t>Aantal NWWZ in Oost-Vlaanderen per RESOC (jaargemiddelde 2012)</t>
  </si>
  <si>
    <t>Aantal NWWZ (jaargemiddelde) - 2012</t>
  </si>
  <si>
    <t>Aandeel NWWZ volgens diverse parameters - 2012</t>
  </si>
  <si>
    <t>Collectieve ontslagen - 2012</t>
  </si>
  <si>
    <t>Unieke cursisten - 2012</t>
  </si>
  <si>
    <t>Uitstroom naar werk* per sector (2012)</t>
  </si>
  <si>
    <t>Uitstroom naar werk na een competentieversterkende actie - 2012</t>
  </si>
  <si>
    <t>Aantal IBO's per RESOC (2012)</t>
  </si>
  <si>
    <t>Evolutie van het aantal IBO's in de provincie (2007-2012)</t>
  </si>
  <si>
    <t xml:space="preserve">20 361                            </t>
  </si>
  <si>
    <t>Evolutie aantal NWWZ per provincie (jaargemiddelde, 2000=100)</t>
  </si>
  <si>
    <t>SOLLICITATIE TRAINING</t>
  </si>
  <si>
    <t>HOUT</t>
  </si>
  <si>
    <t>ANDERE SECTOREN</t>
  </si>
  <si>
    <t>TRAJECTWERKING - Oriëntatie</t>
  </si>
  <si>
    <t xml:space="preserve">De ratio is het aantal werkenden per 1.000 inwoners op beroepsactieve leeftijd (20-64 jaar) </t>
  </si>
  <si>
    <t>Een rode kleur betekent dat de ratio in een regio minstens 5% lager ligt dan in Vlaanderen, een groene kleur 5% hoger.</t>
  </si>
  <si>
    <t xml:space="preserve">Jobratio - aantal jobs per 1.000 inwoners op arbeidsleeftijd (20-64 jaar) </t>
  </si>
  <si>
    <t>aanpassing formule wegens verouderde prognose!!!</t>
  </si>
  <si>
    <t>DC 2013</t>
  </si>
  <si>
    <t>AR 2013</t>
  </si>
  <si>
    <t>NAR 2012</t>
  </si>
  <si>
    <t>2000-2013: vaststellingen, vanaf 2014: prognose</t>
  </si>
  <si>
    <t>Bron: Federaal Planbureau/SVR - Eigen bewerking</t>
  </si>
  <si>
    <r>
      <t xml:space="preserve">Groei per leeftijdsgroep </t>
    </r>
    <r>
      <rPr>
        <b/>
        <sz val="11"/>
        <color indexed="42"/>
        <rFont val="Calibri"/>
        <family val="2"/>
      </rPr>
      <t>(2000-2013)</t>
    </r>
  </si>
  <si>
    <t>Bevolking op beroepsactieve leeftijd (20-64 jaar)  -  2012</t>
  </si>
  <si>
    <t>Aantal</t>
  </si>
  <si>
    <t>Graad</t>
  </si>
  <si>
    <t>Vlaanderen (Vlaams Gewest)</t>
  </si>
  <si>
    <t>Ratio werkende bevolking (20-64 jaar) -  2012</t>
  </si>
  <si>
    <t>s01</t>
  </si>
  <si>
    <t>s02</t>
  </si>
  <si>
    <t>Textiel en kleding</t>
  </si>
  <si>
    <t>s03</t>
  </si>
  <si>
    <t>Grafische nijverheid</t>
  </si>
  <si>
    <t>s04</t>
  </si>
  <si>
    <t>Chemische industrie</t>
  </si>
  <si>
    <t>s05</t>
  </si>
  <si>
    <t>Rubber- en kunststofnijverheid</t>
  </si>
  <si>
    <t>s06</t>
  </si>
  <si>
    <t>s07</t>
  </si>
  <si>
    <t>Metallurgie</t>
  </si>
  <si>
    <t>s08</t>
  </si>
  <si>
    <t>Vervaardiging van metaalproducten</t>
  </si>
  <si>
    <t>s09</t>
  </si>
  <si>
    <t>Vervaardiging van informatica en elektronische producten</t>
  </si>
  <si>
    <t>s10</t>
  </si>
  <si>
    <t>Vervaardiging van (elektrische) apparaten en werktuigen</t>
  </si>
  <si>
    <t>s11</t>
  </si>
  <si>
    <t>s12</t>
  </si>
  <si>
    <t>Houtindustrie en meubels</t>
  </si>
  <si>
    <t>s13</t>
  </si>
  <si>
    <t>s14</t>
  </si>
  <si>
    <t>Energie en water</t>
  </si>
  <si>
    <t>s15</t>
  </si>
  <si>
    <t>Afval en recyclage</t>
  </si>
  <si>
    <t>s16</t>
  </si>
  <si>
    <t>t01</t>
  </si>
  <si>
    <t>Reparatie en installatie van machines en consumentenartikelen</t>
  </si>
  <si>
    <t>t02</t>
  </si>
  <si>
    <t>Garagewezen</t>
  </si>
  <si>
    <t>t03</t>
  </si>
  <si>
    <t>Groothandel en handelsbemiddeling</t>
  </si>
  <si>
    <t>t04</t>
  </si>
  <si>
    <t>Kleinhandel</t>
  </si>
  <si>
    <t>t05</t>
  </si>
  <si>
    <t>Transport</t>
  </si>
  <si>
    <t>t06</t>
  </si>
  <si>
    <t>Logistiek</t>
  </si>
  <si>
    <t>t07</t>
  </si>
  <si>
    <t>Post</t>
  </si>
  <si>
    <t>t08</t>
  </si>
  <si>
    <t>t09</t>
  </si>
  <si>
    <t>Informatie en media</t>
  </si>
  <si>
    <t>t10</t>
  </si>
  <si>
    <t>Telecommunicatie</t>
  </si>
  <si>
    <t>t11</t>
  </si>
  <si>
    <t xml:space="preserve">Informaticatechnologie </t>
  </si>
  <si>
    <t>t12</t>
  </si>
  <si>
    <t>t13</t>
  </si>
  <si>
    <t>Consultancy en wetenschappelijke activiteiten</t>
  </si>
  <si>
    <t>t14</t>
  </si>
  <si>
    <t>t15</t>
  </si>
  <si>
    <t>Onderhoud van gebouwen, tuinen en landschapsverzorging</t>
  </si>
  <si>
    <t>t16</t>
  </si>
  <si>
    <t>Overige zakelijke dienstverlening</t>
  </si>
  <si>
    <t>t17</t>
  </si>
  <si>
    <t>Overige diensten aan personen</t>
  </si>
  <si>
    <t>q01</t>
  </si>
  <si>
    <t>Recreatie, cultuur en sport</t>
  </si>
  <si>
    <t>q02</t>
  </si>
  <si>
    <t>Openbaar bestuur</t>
  </si>
  <si>
    <t>q03</t>
  </si>
  <si>
    <t>Algemene overheidsdiensten</t>
  </si>
  <si>
    <t>q04</t>
  </si>
  <si>
    <t>Verplichte sociale verzekering</t>
  </si>
  <si>
    <t>q05</t>
  </si>
  <si>
    <t>q06</t>
  </si>
  <si>
    <t>q07</t>
  </si>
  <si>
    <t>q08</t>
  </si>
  <si>
    <t>Belangenvertegenwoordiging</t>
  </si>
  <si>
    <t>WSE(42) -sectoren</t>
  </si>
  <si>
    <t>Een rode kleur betekent dat de evolutie van een regio minstens 3 procent lager is dan in Vlaanderen, een groene kleur 3 procent hoger.</t>
  </si>
  <si>
    <t>Evolutie van de werkende bevolking (20-64 jaar) tussen 2006 en 2012</t>
  </si>
  <si>
    <t xml:space="preserve">Evolutie in procentueel verschil van aantal werkenden in 2012 t.o.v. 2006 </t>
  </si>
  <si>
    <t>Onbekend</t>
  </si>
  <si>
    <t>Totaal aantal jobs per sector - 2012</t>
  </si>
  <si>
    <t>Ratio jobs (totaal) per sector - 2012</t>
  </si>
  <si>
    <t>Ratio loontrekkende jobs per sector - 2012</t>
  </si>
  <si>
    <t>Ratio jobs van zelfstandigen en helpers per sector - 2012</t>
  </si>
  <si>
    <t>Q3/12</t>
  </si>
  <si>
    <t>Q4/12</t>
  </si>
  <si>
    <t>Q1/13</t>
  </si>
  <si>
    <t>Q2/13</t>
  </si>
  <si>
    <t>Q3/13</t>
  </si>
  <si>
    <t>Q4/13</t>
  </si>
  <si>
    <t>Q1/14</t>
  </si>
  <si>
    <t>Regionale in- en uitgaande pendel - 2012</t>
  </si>
  <si>
    <t>Pendelsaldo 2012</t>
  </si>
  <si>
    <t>Pendelsaldo 2011</t>
  </si>
  <si>
    <t>laatste update: december 2014</t>
  </si>
  <si>
    <t>Bevolking op beroepsactieve leeftijd (15-64 jaar)  -  2012</t>
  </si>
  <si>
    <t>Ratio werkende bevolking - 2012</t>
  </si>
  <si>
    <t>Jobratio - 2007-2012</t>
  </si>
  <si>
    <t>Aantal jobs per 1.000 inwoners op arbeidsleeftijd (15-64 jaar)</t>
  </si>
  <si>
    <t>Ratio van jobs zelfstandigen en helpers per sector - 2012</t>
  </si>
  <si>
    <t>&amp; de Oostvlaamse RESOC's</t>
  </si>
  <si>
    <t>Provincie Oost-Vlaanderen en de Oostvlaamse RESOC's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</si>
</sst>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_€_-;\-* #,##0.00\ _€_-;_-* &quot;-&quot;??\ _€_-;_-@_-"/>
    <numFmt numFmtId="165" formatCode="\+0.0%;\-0.0%;0%"/>
    <numFmt numFmtId="166" formatCode="0.0"/>
    <numFmt numFmtId="167" formatCode="#,##0.0"/>
    <numFmt numFmtId="168" formatCode="0.0%"/>
    <numFmt numFmtId="169" formatCode="\+#,##0;\-#,##0"/>
    <numFmt numFmtId="170" formatCode="\+0.0%;0%;\-0.0%"/>
    <numFmt numFmtId="171" formatCode="_(* #,##0.0_);_(* \(#,##0.0\);_(* &quot;-&quot;??_);_(@_)"/>
    <numFmt numFmtId="172" formatCode="_-* #,##0.0\ _€_-;\-* #,##0.0\ _€_-;_-* &quot;-&quot;??\ _€_-;_-@_-"/>
    <numFmt numFmtId="173" formatCode="#,##0.0000"/>
    <numFmt numFmtId="174" formatCode="\+0.0;\-0.0"/>
  </numFmts>
  <fonts count="119">
    <font>
      <sz val="10"/>
      <name val="Arial"/>
      <family val="2"/>
    </font>
    <font>
      <sz val="8"/>
      <name val="Arial"/>
      <family val="2"/>
    </font>
    <font>
      <sz val="10"/>
      <color indexed="9"/>
      <name val="Calibri"/>
      <family val="2"/>
    </font>
    <font>
      <b/>
      <sz val="14"/>
      <color indexed="9"/>
      <name val="Calibri"/>
      <family val="2"/>
    </font>
    <font>
      <sz val="10"/>
      <color indexed="18"/>
      <name val="Calibri"/>
      <family val="2"/>
    </font>
    <font>
      <b/>
      <sz val="10"/>
      <color indexed="9"/>
      <name val="Calibri"/>
      <family val="2"/>
    </font>
    <font>
      <b/>
      <sz val="11"/>
      <color indexed="18"/>
      <name val="Calibri"/>
      <family val="2"/>
    </font>
    <font>
      <u val="single"/>
      <sz val="10"/>
      <color indexed="12"/>
      <name val="Arial"/>
      <family val="2"/>
    </font>
    <font>
      <sz val="12"/>
      <color indexed="18"/>
      <name val="Calibri"/>
      <family val="2"/>
    </font>
    <font>
      <b/>
      <sz val="10"/>
      <color indexed="18"/>
      <name val="Calibri"/>
      <family val="2"/>
    </font>
    <font>
      <sz val="10"/>
      <name val="Calibri"/>
      <family val="2"/>
    </font>
    <font>
      <b/>
      <sz val="11"/>
      <color indexed="9"/>
      <name val="Calibri"/>
      <family val="2"/>
    </font>
    <font>
      <b/>
      <sz val="12"/>
      <color indexed="9"/>
      <name val="Calibri"/>
      <family val="2"/>
    </font>
    <font>
      <b/>
      <sz val="10"/>
      <name val="Arial"/>
      <family val="2"/>
    </font>
    <font>
      <sz val="10"/>
      <color indexed="55"/>
      <name val="Arial"/>
      <family val="2"/>
    </font>
    <font>
      <sz val="8"/>
      <color indexed="12"/>
      <name val="Arial"/>
      <family val="2"/>
    </font>
    <font>
      <sz val="8"/>
      <color indexed="53"/>
      <name val="Arial"/>
      <family val="2"/>
    </font>
    <font>
      <b/>
      <sz val="10"/>
      <color indexed="48"/>
      <name val="Arial"/>
      <family val="2"/>
    </font>
    <font>
      <b/>
      <sz val="10"/>
      <color indexed="10"/>
      <name val="Arial"/>
      <family val="2"/>
    </font>
    <font>
      <b/>
      <sz val="10"/>
      <color indexed="23"/>
      <name val="Arial"/>
      <family val="2"/>
    </font>
    <font>
      <sz val="10"/>
      <color indexed="10"/>
      <name val="Arial"/>
      <family val="2"/>
    </font>
    <font>
      <sz val="10"/>
      <color indexed="48"/>
      <name val="Arial"/>
      <family val="2"/>
    </font>
    <font>
      <sz val="10"/>
      <color indexed="23"/>
      <name val="Arial"/>
      <family val="2"/>
    </font>
    <font>
      <sz val="10"/>
      <color indexed="53"/>
      <name val="Arial"/>
      <family val="2"/>
    </font>
    <font>
      <sz val="10"/>
      <color indexed="12"/>
      <name val="Arial"/>
      <family val="2"/>
    </font>
    <font>
      <i/>
      <sz val="11"/>
      <color indexed="18"/>
      <name val="Calibri"/>
      <family val="2"/>
    </font>
    <font>
      <sz val="11"/>
      <name val="Calibri"/>
      <family val="2"/>
    </font>
    <font>
      <sz val="10"/>
      <color indexed="22"/>
      <name val="Calibri"/>
      <family val="2"/>
    </font>
    <font>
      <sz val="11"/>
      <name val="Arial"/>
      <family val="2"/>
    </font>
    <font>
      <sz val="14"/>
      <name val="Arial"/>
      <family val="2"/>
    </font>
    <font>
      <sz val="11"/>
      <color indexed="9"/>
      <name val="Calibri"/>
      <family val="2"/>
    </font>
    <font>
      <sz val="11"/>
      <color indexed="22"/>
      <name val="Calibri"/>
      <family val="2"/>
    </font>
    <font>
      <sz val="13"/>
      <color indexed="55"/>
      <name val="Calibri"/>
      <family val="2"/>
    </font>
    <font>
      <sz val="13"/>
      <color indexed="22"/>
      <name val="Calibri"/>
      <family val="2"/>
    </font>
    <font>
      <sz val="13"/>
      <name val="Calibri"/>
      <family val="2"/>
    </font>
    <font>
      <sz val="10"/>
      <color indexed="55"/>
      <name val="Calibri"/>
      <family val="2"/>
    </font>
    <font>
      <sz val="11"/>
      <color indexed="55"/>
      <name val="Calibri"/>
      <family val="2"/>
    </font>
    <font>
      <sz val="12"/>
      <name val="Calibri"/>
      <family val="2"/>
    </font>
    <font>
      <b/>
      <sz val="10"/>
      <color indexed="42"/>
      <name val="Arial"/>
      <family val="2"/>
    </font>
    <font>
      <b/>
      <sz val="13"/>
      <color indexed="42"/>
      <name val="Calibri"/>
      <family val="2"/>
    </font>
    <font>
      <b/>
      <sz val="11"/>
      <color indexed="42"/>
      <name val="Calibri"/>
      <family val="2"/>
    </font>
    <font>
      <b/>
      <sz val="12"/>
      <color indexed="42"/>
      <name val="Calibri"/>
      <family val="2"/>
    </font>
    <font>
      <b/>
      <sz val="10"/>
      <color indexed="42"/>
      <name val="Calibri"/>
      <family val="2"/>
    </font>
    <font>
      <i/>
      <sz val="11"/>
      <color indexed="42"/>
      <name val="Calibri"/>
      <family val="2"/>
    </font>
    <font>
      <sz val="10"/>
      <color indexed="42"/>
      <name val="Calibri"/>
      <family val="2"/>
    </font>
    <font>
      <sz val="11"/>
      <color indexed="42"/>
      <name val="Calibri"/>
      <family val="2"/>
    </font>
    <font>
      <sz val="12"/>
      <color indexed="42"/>
      <name val="Calibri"/>
      <family val="2"/>
    </font>
    <font>
      <b/>
      <i/>
      <sz val="11"/>
      <color indexed="42"/>
      <name val="Calibri"/>
      <family val="2"/>
    </font>
    <font>
      <b/>
      <i/>
      <sz val="12"/>
      <color indexed="42"/>
      <name val="Calibri"/>
      <family val="2"/>
    </font>
    <font>
      <b/>
      <sz val="12"/>
      <color indexed="42"/>
      <name val="Arial"/>
      <family val="2"/>
    </font>
    <font>
      <sz val="9"/>
      <color indexed="42"/>
      <name val="Calibri"/>
      <family val="2"/>
    </font>
    <font>
      <b/>
      <sz val="14"/>
      <color indexed="42"/>
      <name val="Calibri"/>
      <family val="2"/>
    </font>
    <font>
      <b/>
      <sz val="9"/>
      <color indexed="42"/>
      <name val="Calibri"/>
      <family val="2"/>
    </font>
    <font>
      <sz val="10"/>
      <color indexed="45"/>
      <name val="Calibri"/>
      <family val="2"/>
    </font>
    <font>
      <b/>
      <sz val="14"/>
      <color indexed="45"/>
      <name val="Calibri"/>
      <family val="2"/>
    </font>
    <font>
      <b/>
      <sz val="10"/>
      <color indexed="45"/>
      <name val="Calibri"/>
      <family val="2"/>
    </font>
    <font>
      <u val="single"/>
      <sz val="10"/>
      <color indexed="42"/>
      <name val="Arial"/>
      <family val="2"/>
    </font>
    <font>
      <b/>
      <sz val="22"/>
      <color indexed="45"/>
      <name val="Calibri"/>
      <family val="2"/>
    </font>
    <font>
      <b/>
      <sz val="12"/>
      <color indexed="45"/>
      <name val="Calibri"/>
      <family val="2"/>
    </font>
    <font>
      <sz val="10"/>
      <color rgb="FFFF0000"/>
      <name val="Arial"/>
      <family val="2"/>
    </font>
    <font>
      <sz val="12"/>
      <color theme="4" tint="-0.24997000396251678"/>
      <name val="Calibri"/>
      <family val="2"/>
    </font>
    <font>
      <sz val="10"/>
      <color theme="4" tint="-0.24997000396251678"/>
      <name val="Calibri"/>
      <family val="2"/>
    </font>
    <font>
      <b/>
      <i/>
      <sz val="10"/>
      <color indexed="10"/>
      <name val="Arial"/>
      <family val="2"/>
    </font>
    <font>
      <b/>
      <i/>
      <sz val="12"/>
      <color rgb="FFFF0000"/>
      <name val="Arial"/>
      <family val="2"/>
    </font>
    <font>
      <b/>
      <sz val="14"/>
      <color theme="4" tint="0.7999799847602844"/>
      <name val="Calibri"/>
      <family val="2"/>
    </font>
    <font>
      <b/>
      <sz val="14"/>
      <color theme="8" tint="0.5999900102615356"/>
      <name val="Calibri"/>
      <family val="2"/>
    </font>
    <font>
      <b/>
      <sz val="9"/>
      <color theme="8" tint="-0.4999699890613556"/>
      <name val="Calibri"/>
      <family val="2"/>
    </font>
    <font>
      <b/>
      <sz val="10"/>
      <color theme="4" tint="0.7999799847602844"/>
      <name val="Calibri"/>
      <family val="2"/>
    </font>
    <font>
      <b/>
      <sz val="12"/>
      <color theme="4" tint="0.7999799847602844"/>
      <name val="Calibri"/>
      <family val="2"/>
    </font>
    <font>
      <sz val="8"/>
      <color theme="0"/>
      <name val="Calibri"/>
      <family val="2"/>
    </font>
    <font>
      <b/>
      <sz val="14"/>
      <color theme="4" tint="-0.4999699890613556"/>
      <name val="Calibri"/>
      <family val="2"/>
    </font>
    <font>
      <sz val="10"/>
      <color theme="4" tint="-0.4999699890613556"/>
      <name val="Calibri"/>
      <family val="2"/>
    </font>
    <font>
      <b/>
      <sz val="11"/>
      <color theme="4" tint="-0.4999699890613556"/>
      <name val="Calibri"/>
      <family val="2"/>
    </font>
    <font>
      <b/>
      <sz val="10"/>
      <color theme="4" tint="-0.4999699890613556"/>
      <name val="Calibri"/>
      <family val="2"/>
    </font>
    <font>
      <sz val="14"/>
      <name val="Calibri"/>
      <family val="2"/>
    </font>
    <font>
      <b/>
      <sz val="11"/>
      <color theme="4" tint="0.7999799847602844"/>
      <name val="Calibri"/>
      <family val="2"/>
    </font>
    <font>
      <sz val="8"/>
      <name val="Calibri"/>
      <family val="2"/>
    </font>
    <font>
      <b/>
      <i/>
      <sz val="10"/>
      <color theme="4" tint="-0.4999699890613556"/>
      <name val="Calibri"/>
      <family val="2"/>
    </font>
    <font>
      <i/>
      <sz val="10"/>
      <color theme="4" tint="-0.4999699890613556"/>
      <name val="Calibri"/>
      <family val="2"/>
    </font>
    <font>
      <sz val="10"/>
      <color theme="0" tint="-0.3499799966812134"/>
      <name val="Calibri"/>
      <family val="2"/>
    </font>
    <font>
      <sz val="12"/>
      <color theme="0" tint="-0.3499799966812134"/>
      <name val="Calibri"/>
      <family val="2"/>
    </font>
    <font>
      <b/>
      <sz val="12"/>
      <color theme="4" tint="-0.4999699890613556"/>
      <name val="Calibri"/>
      <family val="2"/>
    </font>
    <font>
      <sz val="12"/>
      <color theme="4" tint="-0.4999699890613556"/>
      <name val="Calibri"/>
      <family val="2"/>
    </font>
    <font>
      <b/>
      <sz val="11"/>
      <color rgb="FF2E638B"/>
      <name val="Calibri"/>
      <family val="2"/>
    </font>
    <font>
      <b/>
      <sz val="11"/>
      <color rgb="FFD3E5E8"/>
      <name val="Calibri"/>
      <family val="2"/>
    </font>
    <font>
      <b/>
      <sz val="11"/>
      <color rgb="FFFF6600"/>
      <name val="Calibri"/>
      <family val="2"/>
    </font>
    <font>
      <sz val="11.25"/>
      <color rgb="FF2E638B"/>
      <name val="Calibri"/>
      <family val="2"/>
    </font>
    <font>
      <b/>
      <sz val="11.25"/>
      <color rgb="FFFF6600"/>
      <name val="Calibri"/>
      <family val="2"/>
    </font>
    <font>
      <b/>
      <sz val="11.25"/>
      <color rgb="FF2E638B"/>
      <name val="Calibri"/>
      <family val="2"/>
    </font>
    <font>
      <sz val="11"/>
      <color rgb="FF2E638B"/>
      <name val="Calibri"/>
      <family val="2"/>
    </font>
    <font>
      <sz val="11"/>
      <color rgb="FFFF6600"/>
      <name val="Calibri"/>
      <family val="2"/>
    </font>
    <font>
      <sz val="11"/>
      <color rgb="FFFF8080"/>
      <name val="Calibri"/>
      <family val="2"/>
    </font>
    <font>
      <b/>
      <sz val="9"/>
      <color rgb="FF000000"/>
      <name val="Calibri"/>
      <family val="2"/>
    </font>
    <font>
      <b/>
      <sz val="11.25"/>
      <color rgb="FFD3E5E8"/>
      <name val="Calibri"/>
      <family val="2"/>
    </font>
    <font>
      <b/>
      <sz val="11.25"/>
      <color rgb="FF000000"/>
      <name val="Calibri"/>
      <family val="2"/>
    </font>
    <font>
      <sz val="11.25"/>
      <color rgb="FFFF6600"/>
      <name val="Calibri"/>
      <family val="2"/>
    </font>
    <font>
      <sz val="8.7"/>
      <color rgb="FF2E638B"/>
      <name val="Calibri"/>
      <family val="2"/>
    </font>
    <font>
      <b/>
      <sz val="10.5"/>
      <color rgb="FF2E638B"/>
      <name val="Calibri"/>
      <family val="2"/>
    </font>
    <font>
      <sz val="10.75"/>
      <color rgb="FF2E638B"/>
      <name val="Calibri"/>
      <family val="2"/>
    </font>
    <font>
      <b/>
      <sz val="10.75"/>
      <color rgb="FF2E638B"/>
      <name val="Calibri"/>
      <family val="2"/>
    </font>
    <font>
      <sz val="10.5"/>
      <color rgb="FF2E638B"/>
      <name val="Calibri"/>
      <family val="2"/>
    </font>
    <font>
      <b/>
      <sz val="3.75"/>
      <color rgb="FF000000"/>
      <name val="Calibri"/>
      <family val="2"/>
    </font>
    <font>
      <b/>
      <sz val="12"/>
      <color rgb="FF2E638B"/>
      <name val="Calibri"/>
      <family val="2"/>
    </font>
    <font>
      <b/>
      <sz val="12"/>
      <color rgb="FF003366"/>
      <name val="Calibri"/>
      <family val="2"/>
    </font>
    <font>
      <b/>
      <sz val="12"/>
      <color rgb="FFD3E5E8"/>
      <name val="Calibri"/>
      <family val="2"/>
    </font>
    <font>
      <b/>
      <sz val="9.25"/>
      <color rgb="FF2E638B"/>
      <name val="Calibri"/>
      <family val="2"/>
    </font>
    <font>
      <sz val="1.5"/>
      <color rgb="FF000000"/>
      <name val="Arial"/>
      <family val="2"/>
    </font>
    <font>
      <b/>
      <sz val="2"/>
      <color rgb="FF0000FF"/>
      <name val="Arial"/>
      <family val="2"/>
    </font>
    <font>
      <b/>
      <sz val="1.25"/>
      <color rgb="FF000080"/>
      <name val="Arial"/>
      <family val="2"/>
    </font>
    <font>
      <b/>
      <sz val="2.5"/>
      <color rgb="FF0000FF"/>
      <name val="Arial"/>
      <family val="2"/>
    </font>
    <font>
      <b/>
      <sz val="1.5"/>
      <color rgb="FF000080"/>
      <name val="Arial"/>
      <family val="2"/>
    </font>
    <font>
      <b/>
      <sz val="2.75"/>
      <color rgb="FF0000FF"/>
      <name val="Arial"/>
      <family val="2"/>
    </font>
    <font>
      <sz val="10.1"/>
      <color rgb="FF2E638B"/>
      <name val="Calibri"/>
      <family val="2"/>
    </font>
    <font>
      <sz val="10.25"/>
      <color rgb="FF000000"/>
      <name val="Calibri"/>
      <family val="2"/>
    </font>
    <font>
      <sz val="12"/>
      <color rgb="FF2E638B"/>
      <name val="Calibri"/>
      <family val="2"/>
    </font>
    <font>
      <b/>
      <sz val="14"/>
      <color rgb="FF2E638B"/>
      <name val="Calibri"/>
      <family val="2"/>
    </font>
    <font>
      <sz val="11"/>
      <color theme="4" tint="-0.5"/>
      <name val="Arial"/>
      <family val="2"/>
    </font>
    <font>
      <sz val="10"/>
      <color theme="4" tint="-0.5"/>
      <name val="Arial"/>
      <family val="2"/>
    </font>
    <font>
      <b/>
      <sz val="12"/>
      <color theme="6" tint="-0.5"/>
      <name val="Calibri"/>
      <family val="2"/>
    </font>
  </fonts>
  <fills count="19">
    <fill>
      <patternFill/>
    </fill>
    <fill>
      <patternFill patternType="gray125"/>
    </fill>
    <fill>
      <patternFill patternType="solid">
        <fgColor indexed="21"/>
        <bgColor indexed="64"/>
      </patternFill>
    </fill>
    <fill>
      <patternFill patternType="solid">
        <fgColor indexed="13"/>
        <bgColor indexed="64"/>
      </patternFill>
    </fill>
    <fill>
      <patternFill patternType="solid">
        <fgColor indexed="40"/>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theme="4" tint="0.7999799847602844"/>
        <bgColor indexed="64"/>
      </patternFill>
    </fill>
    <fill>
      <patternFill patternType="solid">
        <fgColor theme="8" tint="0.5999900102615356"/>
        <bgColor indexed="64"/>
      </patternFill>
    </fill>
    <fill>
      <patternFill patternType="solid">
        <fgColor theme="3" tint="-0.4999699890613556"/>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theme="0"/>
        <bgColor indexed="64"/>
      </patternFill>
    </fill>
  </fills>
  <borders count="71">
    <border>
      <left/>
      <right/>
      <top/>
      <bottom/>
      <diagonal/>
    </border>
    <border>
      <left/>
      <right/>
      <top style="medium">
        <color indexed="21"/>
      </top>
      <bottom/>
    </border>
    <border>
      <left/>
      <right style="medium">
        <color indexed="21"/>
      </right>
      <top style="medium">
        <color indexed="21"/>
      </top>
      <bottom/>
    </border>
    <border>
      <left/>
      <right style="medium">
        <color indexed="21"/>
      </right>
      <top/>
      <bottom/>
    </border>
    <border>
      <left/>
      <right/>
      <top/>
      <bottom style="medium">
        <color indexed="21"/>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style="thin">
        <color indexed="9"/>
      </right>
      <top/>
      <bottom/>
    </border>
    <border>
      <left/>
      <right/>
      <top style="thin">
        <color indexed="42"/>
      </top>
      <bottom style="thin">
        <color indexed="42"/>
      </bottom>
    </border>
    <border>
      <left/>
      <right/>
      <top style="thin">
        <color indexed="42"/>
      </top>
      <bottom/>
    </border>
    <border>
      <left/>
      <right/>
      <top style="thin">
        <color indexed="9"/>
      </top>
      <bottom/>
    </border>
    <border>
      <left/>
      <right/>
      <top style="thin">
        <color indexed="9"/>
      </top>
      <bottom style="thin">
        <color indexed="42"/>
      </bottom>
    </border>
    <border>
      <left/>
      <right/>
      <top/>
      <bottom style="thin">
        <color indexed="12"/>
      </bottom>
    </border>
    <border>
      <left/>
      <right/>
      <top/>
      <bottom style="thin">
        <color indexed="42"/>
      </bottom>
    </border>
    <border>
      <left/>
      <right/>
      <top/>
      <bottom style="medium">
        <color indexed="43"/>
      </bottom>
    </border>
    <border>
      <left/>
      <right/>
      <top style="medium">
        <color indexed="43"/>
      </top>
      <bottom style="thin">
        <color indexed="43"/>
      </bottom>
    </border>
    <border>
      <left/>
      <right/>
      <top style="thin">
        <color indexed="43"/>
      </top>
      <bottom style="thin">
        <color indexed="43"/>
      </bottom>
    </border>
    <border>
      <left/>
      <right/>
      <top/>
      <bottom style="medium">
        <color indexed="42"/>
      </bottom>
    </border>
    <border>
      <left/>
      <right/>
      <top style="medium">
        <color indexed="42"/>
      </top>
      <bottom style="thin">
        <color indexed="42"/>
      </bottom>
    </border>
    <border>
      <left/>
      <right/>
      <top/>
      <bottom style="thin">
        <color indexed="18"/>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top style="medium">
        <color indexed="9"/>
      </top>
      <bottom style="medium">
        <color indexed="9"/>
      </bottom>
    </border>
    <border>
      <left/>
      <right style="medium">
        <color indexed="9"/>
      </right>
      <top style="medium">
        <color indexed="9"/>
      </top>
      <bottom style="medium">
        <color indexed="9"/>
      </bottom>
    </border>
    <border>
      <left/>
      <right/>
      <top style="thin">
        <color indexed="18"/>
      </top>
      <bottom/>
    </border>
    <border>
      <left/>
      <right/>
      <top style="thin">
        <color indexed="9"/>
      </top>
      <bottom style="thin">
        <color indexed="9"/>
      </bottom>
    </border>
    <border>
      <left/>
      <right style="medium">
        <color indexed="43"/>
      </right>
      <top style="thin">
        <color indexed="9"/>
      </top>
      <bottom/>
    </border>
    <border>
      <left/>
      <right style="medium">
        <color indexed="43"/>
      </right>
      <top/>
      <bottom/>
    </border>
    <border>
      <left/>
      <right style="medium">
        <color indexed="43"/>
      </right>
      <top/>
      <bottom style="medium">
        <color indexed="43"/>
      </bottom>
    </border>
    <border>
      <left/>
      <right style="medium">
        <color indexed="21"/>
      </right>
      <top/>
      <bottom style="medium">
        <color indexed="21"/>
      </bottom>
    </border>
    <border>
      <left/>
      <right style="medium">
        <color indexed="43"/>
      </right>
      <top style="medium">
        <color indexed="21"/>
      </top>
      <bottom/>
    </border>
    <border>
      <left/>
      <right/>
      <top style="medium">
        <color indexed="43"/>
      </top>
      <bottom/>
    </border>
    <border>
      <left/>
      <right style="medium">
        <color indexed="43"/>
      </right>
      <top style="medium">
        <color indexed="43"/>
      </top>
      <bottom/>
    </border>
    <border>
      <left/>
      <right style="medium">
        <color indexed="21"/>
      </right>
      <top style="medium">
        <color indexed="43"/>
      </top>
      <bottom/>
    </border>
    <border>
      <left/>
      <right/>
      <top/>
      <bottom style="thin">
        <color indexed="9"/>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9"/>
      </bottom>
    </border>
    <border>
      <left/>
      <right style="thin">
        <color indexed="63"/>
      </right>
      <top/>
      <bottom style="thin">
        <color indexed="9"/>
      </bottom>
    </border>
    <border>
      <left style="thin">
        <color indexed="9"/>
      </left>
      <right style="thin">
        <color indexed="9"/>
      </right>
      <top/>
      <bottom/>
    </border>
    <border>
      <left style="thin">
        <color indexed="9"/>
      </left>
      <right style="thin">
        <color indexed="9"/>
      </right>
      <top/>
      <bottom style="thin">
        <color indexed="9"/>
      </bottom>
    </border>
    <border>
      <left/>
      <right/>
      <top style="thin">
        <color indexed="9"/>
      </top>
      <bottom style="thin">
        <color indexed="18"/>
      </bottom>
    </border>
    <border>
      <left style="thin">
        <color indexed="9"/>
      </left>
      <right style="thin">
        <color indexed="9"/>
      </right>
      <top style="thin">
        <color indexed="9"/>
      </top>
      <bottom style="thin">
        <color indexed="45"/>
      </bottom>
    </border>
    <border>
      <left style="thin">
        <color indexed="9"/>
      </left>
      <right style="thin">
        <color indexed="9"/>
      </right>
      <top style="thin">
        <color indexed="45"/>
      </top>
      <bottom style="thin">
        <color indexed="45"/>
      </bottom>
    </border>
    <border>
      <left style="thick">
        <color theme="3" tint="-0.4999699890613556"/>
      </left>
      <right/>
      <top style="thick">
        <color theme="3" tint="-0.4999699890613556"/>
      </top>
      <bottom style="thick">
        <color theme="3" tint="-0.4999699890613556"/>
      </bottom>
    </border>
    <border>
      <left/>
      <right/>
      <top style="thick">
        <color theme="3" tint="-0.4999699890613556"/>
      </top>
      <bottom style="thick">
        <color theme="3" tint="-0.4999699890613556"/>
      </bottom>
    </border>
    <border>
      <left/>
      <right style="thick">
        <color theme="3" tint="-0.4999699890613556"/>
      </right>
      <top style="thick">
        <color theme="3" tint="-0.4999699890613556"/>
      </top>
      <bottom style="thick">
        <color theme="3" tint="-0.4999699890613556"/>
      </bottom>
    </border>
    <border>
      <left style="medium">
        <color indexed="43"/>
      </left>
      <right/>
      <top style="medium">
        <color indexed="43"/>
      </top>
      <bottom/>
    </border>
    <border>
      <left style="medium">
        <color indexed="43"/>
      </left>
      <right/>
      <top/>
      <bottom/>
    </border>
    <border>
      <left style="medium">
        <color indexed="43"/>
      </left>
      <right/>
      <top/>
      <bottom style="medium">
        <color indexed="43"/>
      </bottom>
    </border>
    <border>
      <left style="medium">
        <color indexed="21"/>
      </left>
      <right/>
      <top style="medium">
        <color indexed="43"/>
      </top>
      <bottom/>
    </border>
    <border>
      <left style="medium">
        <color indexed="21"/>
      </left>
      <right/>
      <top/>
      <bottom/>
    </border>
    <border>
      <left style="medium">
        <color indexed="21"/>
      </left>
      <right/>
      <top/>
      <bottom style="medium">
        <color indexed="21"/>
      </bottom>
    </border>
    <border>
      <left style="medium">
        <color indexed="43"/>
      </left>
      <right/>
      <top style="medium">
        <color indexed="21"/>
      </top>
      <bottom/>
    </border>
    <border>
      <left style="medium">
        <color indexed="21"/>
      </left>
      <right/>
      <top style="medium">
        <color indexed="21"/>
      </top>
      <bottom/>
    </border>
    <border>
      <left style="medium">
        <color indexed="43"/>
      </left>
      <right/>
      <top style="thin">
        <color indexed="9"/>
      </top>
      <bottom/>
    </border>
    <border>
      <left style="medium">
        <color indexed="43"/>
      </left>
      <right/>
      <top/>
      <bottom style="medium">
        <color indexed="21"/>
      </bottom>
    </border>
    <border>
      <left/>
      <right style="thin">
        <color indexed="9"/>
      </right>
      <top style="thin">
        <color indexed="42"/>
      </top>
      <bottom/>
    </border>
    <border>
      <left style="thin">
        <color theme="4" tint="-0.24993999302387238"/>
      </left>
      <right/>
      <top style="thin">
        <color theme="4" tint="-0.24993999302387238"/>
      </top>
      <bottom/>
    </border>
    <border>
      <left/>
      <right/>
      <top style="thin">
        <color theme="4" tint="-0.24993999302387238"/>
      </top>
      <bottom/>
    </border>
    <border>
      <left style="thin">
        <color theme="4" tint="-0.24993999302387238"/>
      </left>
      <right/>
      <top/>
      <bottom style="thin">
        <color theme="4" tint="-0.24993999302387238"/>
      </bottom>
    </border>
    <border>
      <left/>
      <right/>
      <top/>
      <bottom style="thin">
        <color theme="4" tint="-0.24993999302387238"/>
      </bottom>
    </border>
    <border>
      <left style="thin">
        <color theme="4" tint="-0.24993999302387238"/>
      </left>
      <right/>
      <top/>
      <bottom/>
    </border>
    <border>
      <left/>
      <right style="thin">
        <color theme="4" tint="-0.24993999302387238"/>
      </right>
      <top/>
      <bottom/>
    </border>
    <border>
      <left/>
      <right style="thin">
        <color theme="4" tint="-0.24993999302387238"/>
      </right>
      <top style="thin">
        <color theme="4" tint="-0.24993999302387238"/>
      </top>
      <bottom/>
    </border>
    <border>
      <left/>
      <right style="thin">
        <color theme="4" tint="-0.24993999302387238"/>
      </right>
      <top/>
      <bottom style="thin">
        <color theme="4" tint="-0.24993999302387238"/>
      </bottom>
    </border>
    <border>
      <left/>
      <right/>
      <top style="thin">
        <color theme="4" tint="-0.24993999302387238"/>
      </top>
      <bottom style="thin">
        <color theme="0"/>
      </bottom>
    </border>
    <border>
      <left/>
      <right/>
      <top/>
      <bottom style="thin">
        <color theme="0"/>
      </bottom>
    </border>
    <border>
      <left/>
      <right/>
      <top style="thin">
        <color theme="0"/>
      </top>
      <bottom style="thin">
        <color theme="0"/>
      </bottom>
    </border>
    <border>
      <left/>
      <right/>
      <top style="thin">
        <color theme="0"/>
      </top>
      <bottom style="thin">
        <color theme="4" tint="-0.2499399930238723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lignment/>
      <protection locked="0"/>
    </xf>
    <xf numFmtId="164" fontId="0" fillId="0" borderId="0" applyFont="0" applyFill="0" applyBorder="0" applyAlignment="0" applyProtection="0"/>
    <xf numFmtId="9" fontId="0" fillId="0" borderId="0" applyFont="0" applyFill="0" applyBorder="0" applyAlignment="0" applyProtection="0"/>
  </cellStyleXfs>
  <cellXfs count="434">
    <xf numFmtId="0" fontId="0" fillId="0" borderId="0" xfId="0"/>
    <xf numFmtId="0" fontId="4" fillId="0" borderId="0" xfId="0" applyFont="1" applyFill="1" applyBorder="1"/>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xf numFmtId="0" fontId="9" fillId="0" borderId="0" xfId="0" applyFont="1" applyFill="1" applyBorder="1" applyAlignment="1">
      <alignment horizontal="center"/>
    </xf>
    <xf numFmtId="0" fontId="6" fillId="0" borderId="0" xfId="0" applyFont="1" applyFill="1" applyBorder="1"/>
    <xf numFmtId="0" fontId="10" fillId="0" borderId="0" xfId="0" applyFont="1" applyBorder="1"/>
    <xf numFmtId="0" fontId="10" fillId="0" borderId="0" xfId="0" applyFont="1" applyBorder="1" applyAlignment="1">
      <alignment vertical="center"/>
    </xf>
    <xf numFmtId="0" fontId="4" fillId="0" borderId="0" xfId="0" applyFont="1" applyBorder="1"/>
    <xf numFmtId="0" fontId="11" fillId="2" borderId="1" xfId="0" applyFont="1" applyFill="1" applyBorder="1"/>
    <xf numFmtId="0" fontId="2" fillId="2" borderId="2" xfId="0" applyFont="1" applyFill="1" applyBorder="1"/>
    <xf numFmtId="0" fontId="11" fillId="2" borderId="0" xfId="0" applyFont="1" applyFill="1" applyBorder="1"/>
    <xf numFmtId="0" fontId="2" fillId="2" borderId="3" xfId="0" applyFont="1" applyFill="1" applyBorder="1"/>
    <xf numFmtId="0" fontId="4" fillId="0" borderId="4" xfId="0" applyFont="1" applyBorder="1"/>
    <xf numFmtId="0" fontId="10" fillId="0" borderId="0" xfId="0" applyFont="1" applyBorder="1" applyAlignment="1">
      <alignment wrapText="1"/>
    </xf>
    <xf numFmtId="0" fontId="10" fillId="0" borderId="0" xfId="0" applyNumberFormat="1" applyFont="1" applyBorder="1"/>
    <xf numFmtId="0" fontId="5" fillId="2" borderId="2" xfId="0" applyFont="1" applyFill="1" applyBorder="1"/>
    <xf numFmtId="0" fontId="2" fillId="2" borderId="3" xfId="0" applyFont="1" applyFill="1" applyBorder="1" applyAlignment="1">
      <alignment wrapText="1"/>
    </xf>
    <xf numFmtId="0" fontId="0" fillId="0" borderId="5" xfId="0" applyFill="1" applyBorder="1"/>
    <xf numFmtId="0" fontId="0" fillId="0" borderId="6" xfId="0" applyFill="1" applyBorder="1"/>
    <xf numFmtId="0" fontId="17" fillId="0" borderId="0" xfId="0" applyFont="1"/>
    <xf numFmtId="0" fontId="13" fillId="3" borderId="0" xfId="0" applyFont="1" applyFill="1"/>
    <xf numFmtId="0" fontId="0" fillId="3" borderId="0" xfId="0" applyFill="1"/>
    <xf numFmtId="0" fontId="14" fillId="0" borderId="0" xfId="0" applyFont="1" applyAlignment="1">
      <alignment horizontal="center"/>
    </xf>
    <xf numFmtId="0" fontId="0" fillId="0" borderId="0" xfId="0" applyFont="1" applyAlignment="1">
      <alignment horizontal="center"/>
    </xf>
    <xf numFmtId="0" fontId="0" fillId="4" borderId="0" xfId="0" applyFont="1" applyFill="1" applyAlignment="1">
      <alignment horizontal="left"/>
    </xf>
    <xf numFmtId="0" fontId="0" fillId="4" borderId="0" xfId="0" applyFill="1"/>
    <xf numFmtId="0" fontId="0" fillId="5" borderId="0" xfId="0" applyFont="1" applyFill="1" applyAlignment="1">
      <alignment horizontal="center"/>
    </xf>
    <xf numFmtId="3" fontId="0" fillId="0" borderId="0" xfId="0" applyNumberFormat="1" applyFont="1"/>
    <xf numFmtId="0" fontId="13" fillId="0" borderId="0" xfId="0" applyFont="1"/>
    <xf numFmtId="3" fontId="15" fillId="0" borderId="0" xfId="0" applyNumberFormat="1" applyFont="1"/>
    <xf numFmtId="3" fontId="16" fillId="0" borderId="0" xfId="0" applyNumberFormat="1" applyFont="1"/>
    <xf numFmtId="165" fontId="0" fillId="0" borderId="0" xfId="22" applyNumberFormat="1" applyFont="1"/>
    <xf numFmtId="0" fontId="19" fillId="0" borderId="0" xfId="0" applyFont="1" applyAlignment="1">
      <alignment horizontal="center"/>
    </xf>
    <xf numFmtId="0" fontId="13" fillId="0" borderId="0" xfId="0" applyFont="1" applyAlignment="1">
      <alignment horizontal="right"/>
    </xf>
    <xf numFmtId="165" fontId="20" fillId="0" borderId="0" xfId="22" applyNumberFormat="1" applyFont="1" applyAlignment="1">
      <alignment horizontal="center"/>
    </xf>
    <xf numFmtId="3" fontId="21" fillId="0" borderId="0" xfId="0" applyNumberFormat="1" applyFont="1"/>
    <xf numFmtId="0" fontId="0" fillId="0" borderId="0" xfId="0" applyFont="1"/>
    <xf numFmtId="0" fontId="0" fillId="4" borderId="0" xfId="0" applyFont="1" applyFill="1"/>
    <xf numFmtId="0" fontId="0" fillId="5" borderId="0" xfId="0" applyFont="1" applyFill="1"/>
    <xf numFmtId="0" fontId="19" fillId="0" borderId="0" xfId="0" applyFont="1"/>
    <xf numFmtId="0" fontId="22" fillId="0" borderId="0" xfId="0" applyFont="1"/>
    <xf numFmtId="0" fontId="14" fillId="0" borderId="0" xfId="0" applyFont="1"/>
    <xf numFmtId="3" fontId="23" fillId="0" borderId="0" xfId="0" applyNumberFormat="1" applyFont="1"/>
    <xf numFmtId="3" fontId="0" fillId="0" borderId="0" xfId="0" applyNumberFormat="1"/>
    <xf numFmtId="1" fontId="20" fillId="0" borderId="0" xfId="0" applyNumberFormat="1" applyFont="1"/>
    <xf numFmtId="3" fontId="24" fillId="0" borderId="0" xfId="0" applyNumberFormat="1" applyFont="1"/>
    <xf numFmtId="0" fontId="0" fillId="6" borderId="0" xfId="0" applyFill="1"/>
    <xf numFmtId="3" fontId="20" fillId="0" borderId="0" xfId="0" applyNumberFormat="1" applyFont="1"/>
    <xf numFmtId="0" fontId="18" fillId="0" borderId="0" xfId="0" applyFont="1"/>
    <xf numFmtId="166" fontId="18" fillId="0" borderId="0" xfId="0" applyNumberFormat="1" applyFont="1"/>
    <xf numFmtId="9" fontId="21" fillId="0" borderId="0" xfId="0" applyNumberFormat="1" applyFont="1"/>
    <xf numFmtId="9" fontId="0" fillId="0" borderId="0" xfId="0" applyNumberFormat="1"/>
    <xf numFmtId="9" fontId="0" fillId="0" borderId="0" xfId="0" applyNumberFormat="1" applyFont="1"/>
    <xf numFmtId="0" fontId="0" fillId="0" borderId="0" xfId="0" applyFont="1" applyFill="1" applyBorder="1"/>
    <xf numFmtId="0" fontId="0" fillId="0" borderId="0"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167" fontId="0" fillId="0" borderId="0" xfId="0" applyNumberFormat="1"/>
    <xf numFmtId="0" fontId="0" fillId="0" borderId="0" xfId="0" applyFont="1" applyFill="1" applyBorder="1" applyAlignment="1">
      <alignment horizontal="left"/>
    </xf>
    <xf numFmtId="167" fontId="24" fillId="0" borderId="0" xfId="0" applyNumberFormat="1" applyFont="1" applyBorder="1" applyAlignment="1">
      <alignment horizontal="center"/>
    </xf>
    <xf numFmtId="17" fontId="0" fillId="3" borderId="0" xfId="0" applyNumberFormat="1" applyFill="1"/>
    <xf numFmtId="17" fontId="0" fillId="0" borderId="0" xfId="0" applyNumberFormat="1"/>
    <xf numFmtId="166" fontId="0" fillId="0" borderId="0" xfId="0" applyNumberFormat="1"/>
    <xf numFmtId="0" fontId="20" fillId="0" borderId="0" xfId="0" applyFont="1"/>
    <xf numFmtId="0" fontId="0" fillId="0" borderId="0" xfId="0" applyBorder="1"/>
    <xf numFmtId="0" fontId="0" fillId="0" borderId="0" xfId="0" applyBorder="1" applyAlignment="1">
      <alignment vertical="center"/>
    </xf>
    <xf numFmtId="0" fontId="6" fillId="7" borderId="0" xfId="0" applyFont="1" applyFill="1" applyBorder="1"/>
    <xf numFmtId="3" fontId="6" fillId="7" borderId="0" xfId="0" applyNumberFormat="1" applyFont="1" applyFill="1" applyBorder="1"/>
    <xf numFmtId="170" fontId="25" fillId="7" borderId="0" xfId="0" applyNumberFormat="1" applyFont="1" applyFill="1" applyBorder="1" applyAlignment="1">
      <alignment horizontal="center"/>
    </xf>
    <xf numFmtId="165" fontId="25" fillId="7" borderId="0" xfId="0" applyNumberFormat="1" applyFont="1" applyFill="1" applyBorder="1"/>
    <xf numFmtId="0" fontId="26" fillId="0" borderId="0" xfId="0" applyFont="1" applyBorder="1" applyAlignment="1">
      <alignment vertical="center"/>
    </xf>
    <xf numFmtId="0" fontId="26" fillId="0" borderId="0" xfId="0" applyFont="1" applyFill="1" applyBorder="1" applyAlignment="1">
      <alignment vertical="center"/>
    </xf>
    <xf numFmtId="1" fontId="26" fillId="0" borderId="0" xfId="0" applyNumberFormat="1" applyFont="1" applyBorder="1" applyAlignment="1">
      <alignment horizontal="center" vertical="center"/>
    </xf>
    <xf numFmtId="1" fontId="0" fillId="0" borderId="0" xfId="0" applyNumberFormat="1" applyBorder="1" applyAlignment="1">
      <alignment horizontal="center"/>
    </xf>
    <xf numFmtId="0" fontId="0" fillId="0" borderId="0" xfId="0" applyFill="1" applyBorder="1"/>
    <xf numFmtId="0" fontId="0" fillId="0" borderId="0" xfId="0" applyFont="1" applyBorder="1"/>
    <xf numFmtId="3" fontId="0" fillId="0" borderId="0" xfId="0" applyNumberFormat="1" applyFill="1" applyBorder="1"/>
    <xf numFmtId="9" fontId="0" fillId="0" borderId="0" xfId="0" applyNumberFormat="1" applyFill="1" applyBorder="1"/>
    <xf numFmtId="168" fontId="0" fillId="0" borderId="0" xfId="0" applyNumberFormat="1" applyFill="1" applyBorder="1"/>
    <xf numFmtId="0" fontId="10" fillId="0" borderId="0" xfId="0" applyFont="1" applyFill="1" applyBorder="1"/>
    <xf numFmtId="0" fontId="27" fillId="0" borderId="0" xfId="0" applyFont="1" applyBorder="1"/>
    <xf numFmtId="0" fontId="2" fillId="0" borderId="0" xfId="0" applyFont="1" applyBorder="1"/>
    <xf numFmtId="0" fontId="2" fillId="0" borderId="0" xfId="0" applyFont="1" applyBorder="1" applyAlignment="1">
      <alignment vertical="center"/>
    </xf>
    <xf numFmtId="0" fontId="27" fillId="0" borderId="0" xfId="0" applyFont="1" applyBorder="1" applyAlignment="1">
      <alignment vertical="center"/>
    </xf>
    <xf numFmtId="3" fontId="2" fillId="0" borderId="0" xfId="0" applyNumberFormat="1" applyFont="1" applyBorder="1"/>
    <xf numFmtId="0" fontId="0" fillId="0" borderId="0" xfId="0" applyFill="1" applyBorder="1" applyAlignment="1">
      <alignment wrapText="1"/>
    </xf>
    <xf numFmtId="1" fontId="10" fillId="0" borderId="0" xfId="0" applyNumberFormat="1" applyFont="1" applyBorder="1" applyAlignment="1">
      <alignment vertical="center"/>
    </xf>
    <xf numFmtId="1" fontId="10" fillId="0" borderId="0" xfId="0" applyNumberFormat="1" applyFont="1" applyBorder="1"/>
    <xf numFmtId="1" fontId="10" fillId="0" borderId="0" xfId="21" applyNumberFormat="1" applyFont="1" applyBorder="1"/>
    <xf numFmtId="0" fontId="26" fillId="0" borderId="0" xfId="0" applyFont="1" applyBorder="1"/>
    <xf numFmtId="1" fontId="26" fillId="0" borderId="0" xfId="0" applyNumberFormat="1" applyFont="1" applyBorder="1"/>
    <xf numFmtId="1" fontId="26" fillId="0" borderId="0" xfId="21" applyNumberFormat="1" applyFont="1" applyBorder="1"/>
    <xf numFmtId="1" fontId="10" fillId="0" borderId="0" xfId="21" applyNumberFormat="1" applyFont="1" applyBorder="1" applyAlignment="1">
      <alignment vertical="center"/>
    </xf>
    <xf numFmtId="1" fontId="26" fillId="0" borderId="0" xfId="0" applyNumberFormat="1" applyFont="1" applyBorder="1" applyAlignment="1">
      <alignment vertical="center"/>
    </xf>
    <xf numFmtId="1" fontId="0" fillId="0" borderId="0" xfId="0" applyNumberFormat="1"/>
    <xf numFmtId="1" fontId="0" fillId="0" borderId="0" xfId="0" applyNumberFormat="1" applyFill="1" applyBorder="1"/>
    <xf numFmtId="172" fontId="0" fillId="0" borderId="0" xfId="0" applyNumberFormat="1"/>
    <xf numFmtId="3" fontId="30" fillId="0" borderId="0" xfId="0" applyNumberFormat="1" applyFont="1" applyBorder="1"/>
    <xf numFmtId="0" fontId="31" fillId="0" borderId="0" xfId="0" applyFont="1" applyBorder="1"/>
    <xf numFmtId="173" fontId="32" fillId="0" borderId="0" xfId="0" applyNumberFormat="1" applyFont="1" applyBorder="1"/>
    <xf numFmtId="0" fontId="33" fillId="0" borderId="0" xfId="0" applyFont="1" applyBorder="1"/>
    <xf numFmtId="0" fontId="34" fillId="0" borderId="0" xfId="0" applyFont="1" applyBorder="1"/>
    <xf numFmtId="0" fontId="35" fillId="0" borderId="0" xfId="0" applyFont="1" applyBorder="1" applyAlignment="1">
      <alignment vertical="center"/>
    </xf>
    <xf numFmtId="3" fontId="36" fillId="0" borderId="0" xfId="0" applyNumberFormat="1" applyFont="1" applyBorder="1"/>
    <xf numFmtId="3" fontId="35" fillId="0" borderId="0" xfId="0" applyNumberFormat="1" applyFont="1" applyBorder="1"/>
    <xf numFmtId="1" fontId="27" fillId="0" borderId="0" xfId="0" applyNumberFormat="1" applyFont="1" applyBorder="1"/>
    <xf numFmtId="0" fontId="35" fillId="0" borderId="0" xfId="0" applyFont="1" applyBorder="1"/>
    <xf numFmtId="168" fontId="10" fillId="0" borderId="0" xfId="22" applyNumberFormat="1" applyFont="1" applyBorder="1"/>
    <xf numFmtId="0" fontId="37" fillId="0" borderId="0" xfId="0" applyFont="1"/>
    <xf numFmtId="0" fontId="37" fillId="0" borderId="0" xfId="0" applyFont="1" applyAlignment="1">
      <alignment horizontal="right"/>
    </xf>
    <xf numFmtId="0" fontId="37" fillId="0" borderId="0" xfId="0" applyFont="1" applyAlignment="1">
      <alignment vertical="center" wrapText="1"/>
    </xf>
    <xf numFmtId="0" fontId="37" fillId="0" borderId="0" xfId="0" applyFont="1" applyAlignment="1">
      <alignment vertical="center"/>
    </xf>
    <xf numFmtId="0" fontId="40" fillId="8" borderId="0" xfId="0" applyFont="1" applyFill="1" applyBorder="1"/>
    <xf numFmtId="0" fontId="41" fillId="8" borderId="0" xfId="0" applyFont="1" applyFill="1" applyBorder="1" applyAlignment="1">
      <alignment horizontal="right"/>
    </xf>
    <xf numFmtId="0" fontId="41" fillId="8" borderId="0" xfId="0" applyFont="1" applyFill="1" applyBorder="1" applyAlignment="1">
      <alignment horizontal="center"/>
    </xf>
    <xf numFmtId="0" fontId="42" fillId="8" borderId="0" xfId="0" applyFont="1" applyFill="1" applyBorder="1" applyAlignment="1">
      <alignment horizontal="right"/>
    </xf>
    <xf numFmtId="0" fontId="42" fillId="8" borderId="7" xfId="0" applyFont="1" applyFill="1" applyBorder="1" applyAlignment="1">
      <alignment horizontal="right"/>
    </xf>
    <xf numFmtId="0" fontId="40" fillId="7" borderId="8" xfId="0" applyFont="1" applyFill="1" applyBorder="1"/>
    <xf numFmtId="3" fontId="40" fillId="7" borderId="8" xfId="0" applyNumberFormat="1" applyFont="1" applyFill="1" applyBorder="1"/>
    <xf numFmtId="170" fontId="43" fillId="7" borderId="8" xfId="22" applyNumberFormat="1" applyFont="1" applyFill="1" applyBorder="1" applyAlignment="1">
      <alignment horizontal="center"/>
    </xf>
    <xf numFmtId="165" fontId="43" fillId="7" borderId="8" xfId="0" applyNumberFormat="1" applyFont="1" applyFill="1" applyBorder="1"/>
    <xf numFmtId="170" fontId="43" fillId="7" borderId="8" xfId="0" applyNumberFormat="1" applyFont="1" applyFill="1" applyBorder="1" applyAlignment="1">
      <alignment horizontal="center"/>
    </xf>
    <xf numFmtId="0" fontId="38" fillId="8" borderId="9" xfId="0" applyFont="1" applyFill="1" applyBorder="1" applyAlignment="1">
      <alignment vertical="center"/>
    </xf>
    <xf numFmtId="0" fontId="39" fillId="8" borderId="9" xfId="0" applyFont="1" applyFill="1" applyBorder="1" applyAlignment="1">
      <alignment vertical="center"/>
    </xf>
    <xf numFmtId="0" fontId="39" fillId="8" borderId="9" xfId="0" applyFont="1" applyFill="1" applyBorder="1" applyAlignment="1">
      <alignment horizontal="center" vertical="center"/>
    </xf>
    <xf numFmtId="0" fontId="44" fillId="8" borderId="10" xfId="0" applyFont="1" applyFill="1" applyBorder="1" applyAlignment="1">
      <alignment vertical="center"/>
    </xf>
    <xf numFmtId="3" fontId="40" fillId="8" borderId="10" xfId="0" applyNumberFormat="1" applyFont="1" applyFill="1" applyBorder="1" applyAlignment="1">
      <alignment horizontal="right" vertical="center" textRotation="90" wrapText="1"/>
    </xf>
    <xf numFmtId="1" fontId="40" fillId="8" borderId="8" xfId="0" applyNumberFormat="1" applyFont="1" applyFill="1" applyBorder="1" applyAlignment="1">
      <alignment/>
    </xf>
    <xf numFmtId="1" fontId="45" fillId="8" borderId="8" xfId="0" applyNumberFormat="1" applyFont="1" applyFill="1" applyBorder="1" applyAlignment="1">
      <alignment wrapText="1"/>
    </xf>
    <xf numFmtId="0" fontId="44" fillId="7" borderId="8" xfId="0" applyFont="1" applyFill="1" applyBorder="1" applyAlignment="1">
      <alignment wrapText="1"/>
    </xf>
    <xf numFmtId="171" fontId="42" fillId="7" borderId="8" xfId="0" applyNumberFormat="1" applyFont="1" applyFill="1" applyBorder="1" applyAlignment="1">
      <alignment horizontal="center"/>
    </xf>
    <xf numFmtId="171" fontId="42" fillId="7" borderId="8" xfId="0" applyNumberFormat="1" applyFont="1" applyFill="1" applyBorder="1" applyAlignment="1">
      <alignment horizontal="right"/>
    </xf>
    <xf numFmtId="0" fontId="44" fillId="7" borderId="9" xfId="0" applyFont="1" applyFill="1" applyBorder="1" applyAlignment="1">
      <alignment wrapText="1"/>
    </xf>
    <xf numFmtId="171" fontId="42" fillId="7" borderId="9" xfId="0" applyNumberFormat="1" applyFont="1" applyFill="1" applyBorder="1" applyAlignment="1">
      <alignment horizontal="center"/>
    </xf>
    <xf numFmtId="171" fontId="42" fillId="7" borderId="9" xfId="0" applyNumberFormat="1" applyFont="1" applyFill="1" applyBorder="1" applyAlignment="1">
      <alignment horizontal="right"/>
    </xf>
    <xf numFmtId="0" fontId="40" fillId="7" borderId="8" xfId="0" applyFont="1" applyFill="1" applyBorder="1" applyAlignment="1">
      <alignment/>
    </xf>
    <xf numFmtId="0" fontId="40" fillId="7" borderId="8" xfId="0" applyFont="1" applyFill="1" applyBorder="1" applyAlignment="1">
      <alignment wrapText="1"/>
    </xf>
    <xf numFmtId="0" fontId="41" fillId="8" borderId="0" xfId="0" applyFont="1" applyFill="1" applyBorder="1" applyAlignment="1">
      <alignment vertical="center"/>
    </xf>
    <xf numFmtId="173" fontId="36" fillId="0" borderId="0" xfId="0" applyNumberFormat="1" applyFont="1" applyBorder="1"/>
    <xf numFmtId="0" fontId="44" fillId="8" borderId="11" xfId="0" applyFont="1" applyFill="1" applyBorder="1" applyAlignment="1">
      <alignment vertical="center"/>
    </xf>
    <xf numFmtId="3" fontId="40" fillId="8" borderId="11" xfId="0" applyNumberFormat="1" applyFont="1" applyFill="1" applyBorder="1" applyAlignment="1">
      <alignment horizontal="right" vertical="center" textRotation="90" wrapText="1"/>
    </xf>
    <xf numFmtId="1" fontId="47" fillId="0" borderId="12" xfId="0" applyNumberFormat="1" applyFont="1" applyFill="1" applyBorder="1" applyAlignment="1">
      <alignment/>
    </xf>
    <xf numFmtId="1" fontId="43" fillId="0" borderId="12" xfId="0" applyNumberFormat="1" applyFont="1" applyFill="1" applyBorder="1" applyAlignment="1">
      <alignment wrapText="1"/>
    </xf>
    <xf numFmtId="3" fontId="48" fillId="0" borderId="12" xfId="0" applyNumberFormat="1" applyFont="1" applyFill="1" applyBorder="1" applyAlignment="1">
      <alignment/>
    </xf>
    <xf numFmtId="0" fontId="44" fillId="8" borderId="8" xfId="0" applyFont="1" applyFill="1" applyBorder="1" applyAlignment="1">
      <alignment vertical="center"/>
    </xf>
    <xf numFmtId="3" fontId="40" fillId="7" borderId="8" xfId="0" applyNumberFormat="1" applyFont="1" applyFill="1" applyBorder="1" applyAlignment="1">
      <alignment/>
    </xf>
    <xf numFmtId="3" fontId="42" fillId="7" borderId="8" xfId="0" applyNumberFormat="1" applyFont="1" applyFill="1" applyBorder="1" applyAlignment="1">
      <alignment/>
    </xf>
    <xf numFmtId="0" fontId="44" fillId="8" borderId="13" xfId="0" applyFont="1" applyFill="1" applyBorder="1" applyAlignment="1">
      <alignment vertical="center"/>
    </xf>
    <xf numFmtId="3" fontId="40" fillId="8" borderId="13" xfId="0" applyNumberFormat="1" applyFont="1" applyFill="1" applyBorder="1" applyAlignment="1">
      <alignment horizontal="right" vertical="center" textRotation="90" wrapText="1"/>
    </xf>
    <xf numFmtId="168" fontId="40" fillId="7" borderId="8" xfId="22" applyNumberFormat="1" applyFont="1" applyFill="1" applyBorder="1" applyAlignment="1">
      <alignment/>
    </xf>
    <xf numFmtId="168" fontId="40" fillId="7" borderId="8" xfId="0" applyNumberFormat="1" applyFont="1" applyFill="1" applyBorder="1" applyAlignment="1">
      <alignment/>
    </xf>
    <xf numFmtId="168" fontId="42" fillId="7" borderId="8" xfId="0" applyNumberFormat="1" applyFont="1" applyFill="1" applyBorder="1" applyAlignment="1">
      <alignment/>
    </xf>
    <xf numFmtId="3" fontId="40" fillId="8" borderId="8" xfId="0" applyNumberFormat="1" applyFont="1" applyFill="1" applyBorder="1" applyAlignment="1">
      <alignment/>
    </xf>
    <xf numFmtId="168" fontId="40" fillId="8" borderId="8" xfId="0" applyNumberFormat="1" applyFont="1" applyFill="1" applyBorder="1" applyAlignment="1">
      <alignment/>
    </xf>
    <xf numFmtId="0" fontId="41" fillId="8" borderId="0" xfId="0" applyFont="1" applyFill="1" applyAlignment="1">
      <alignment vertical="center"/>
    </xf>
    <xf numFmtId="0" fontId="41" fillId="8" borderId="0" xfId="0" applyFont="1" applyFill="1" applyAlignment="1">
      <alignment horizontal="right" vertical="center"/>
    </xf>
    <xf numFmtId="0" fontId="41" fillId="8" borderId="8" xfId="0" applyFont="1" applyFill="1" applyBorder="1" applyAlignment="1">
      <alignment vertical="center"/>
    </xf>
    <xf numFmtId="3" fontId="41" fillId="8" borderId="8" xfId="0" applyNumberFormat="1" applyFont="1" applyFill="1" applyBorder="1" applyAlignment="1">
      <alignment vertical="center"/>
    </xf>
    <xf numFmtId="0" fontId="40" fillId="7" borderId="0" xfId="0" applyFont="1" applyFill="1"/>
    <xf numFmtId="0" fontId="47" fillId="7" borderId="0" xfId="0" applyFont="1" applyFill="1"/>
    <xf numFmtId="0" fontId="47" fillId="7" borderId="14" xfId="0" applyFont="1" applyFill="1" applyBorder="1"/>
    <xf numFmtId="3" fontId="40" fillId="0" borderId="0" xfId="0" applyNumberFormat="1" applyFont="1" applyFill="1" applyAlignment="1">
      <alignment horizontal="right"/>
    </xf>
    <xf numFmtId="3" fontId="47" fillId="0" borderId="0" xfId="0" applyNumberFormat="1" applyFont="1" applyFill="1" applyAlignment="1">
      <alignment horizontal="right"/>
    </xf>
    <xf numFmtId="168" fontId="47" fillId="0" borderId="0" xfId="0" applyNumberFormat="1" applyFont="1" applyFill="1" applyAlignment="1">
      <alignment horizontal="right"/>
    </xf>
    <xf numFmtId="3" fontId="40" fillId="0" borderId="14" xfId="0" applyNumberFormat="1" applyFont="1" applyFill="1" applyBorder="1" applyAlignment="1">
      <alignment horizontal="right"/>
    </xf>
    <xf numFmtId="168" fontId="47" fillId="0" borderId="14" xfId="0" applyNumberFormat="1" applyFont="1" applyFill="1" applyBorder="1" applyAlignment="1">
      <alignment horizontal="right"/>
    </xf>
    <xf numFmtId="0" fontId="45" fillId="7" borderId="15" xfId="0" applyFont="1" applyFill="1" applyBorder="1"/>
    <xf numFmtId="168" fontId="40" fillId="0" borderId="15" xfId="0" applyNumberFormat="1" applyFont="1" applyFill="1" applyBorder="1" applyAlignment="1">
      <alignment horizontal="right"/>
    </xf>
    <xf numFmtId="168" fontId="45" fillId="0" borderId="15" xfId="0" applyNumberFormat="1" applyFont="1" applyFill="1" applyBorder="1" applyAlignment="1">
      <alignment horizontal="right"/>
    </xf>
    <xf numFmtId="0" fontId="45" fillId="7" borderId="16" xfId="0" applyFont="1" applyFill="1" applyBorder="1"/>
    <xf numFmtId="168" fontId="40" fillId="0" borderId="16" xfId="0" applyNumberFormat="1" applyFont="1" applyFill="1" applyBorder="1" applyAlignment="1">
      <alignment horizontal="right"/>
    </xf>
    <xf numFmtId="168" fontId="45" fillId="0" borderId="16" xfId="0" applyNumberFormat="1" applyFont="1" applyFill="1" applyBorder="1" applyAlignment="1">
      <alignment horizontal="right"/>
    </xf>
    <xf numFmtId="0" fontId="40" fillId="7" borderId="17" xfId="0" applyFont="1" applyFill="1" applyBorder="1" applyAlignment="1">
      <alignment vertical="center"/>
    </xf>
    <xf numFmtId="168" fontId="40" fillId="0" borderId="17" xfId="0" applyNumberFormat="1" applyFont="1" applyFill="1" applyBorder="1" applyAlignment="1">
      <alignment horizontal="right" vertical="center"/>
    </xf>
    <xf numFmtId="168" fontId="40" fillId="7" borderId="17" xfId="0" applyNumberFormat="1" applyFont="1" applyFill="1" applyBorder="1" applyAlignment="1">
      <alignment horizontal="right" vertical="center"/>
    </xf>
    <xf numFmtId="0" fontId="45" fillId="7" borderId="18" xfId="0" applyFont="1" applyFill="1" applyBorder="1"/>
    <xf numFmtId="168" fontId="45" fillId="0" borderId="18" xfId="0" applyNumberFormat="1" applyFont="1" applyFill="1" applyBorder="1" applyAlignment="1">
      <alignment horizontal="right"/>
    </xf>
    <xf numFmtId="168" fontId="45" fillId="7" borderId="18" xfId="0" applyNumberFormat="1" applyFont="1" applyFill="1" applyBorder="1" applyAlignment="1">
      <alignment horizontal="right"/>
    </xf>
    <xf numFmtId="0" fontId="45" fillId="7" borderId="8" xfId="0" applyFont="1" applyFill="1" applyBorder="1"/>
    <xf numFmtId="168" fontId="45" fillId="0" borderId="8" xfId="0" applyNumberFormat="1" applyFont="1" applyFill="1" applyBorder="1" applyAlignment="1">
      <alignment horizontal="right"/>
    </xf>
    <xf numFmtId="168" fontId="45" fillId="7" borderId="8" xfId="0" applyNumberFormat="1" applyFont="1" applyFill="1" applyBorder="1" applyAlignment="1">
      <alignment horizontal="right"/>
    </xf>
    <xf numFmtId="0" fontId="40" fillId="0" borderId="0" xfId="0" applyFont="1" applyFill="1" applyBorder="1"/>
    <xf numFmtId="9" fontId="43" fillId="0" borderId="0" xfId="0" applyNumberFormat="1" applyFont="1" applyFill="1" applyBorder="1" applyAlignment="1">
      <alignment horizontal="center"/>
    </xf>
    <xf numFmtId="3" fontId="40" fillId="0" borderId="0" xfId="0" applyNumberFormat="1" applyFont="1" applyFill="1" applyBorder="1"/>
    <xf numFmtId="0" fontId="45" fillId="0" borderId="0" xfId="0" applyFont="1" applyFill="1" applyBorder="1"/>
    <xf numFmtId="0" fontId="44" fillId="0" borderId="0" xfId="0" applyFont="1" applyFill="1" applyBorder="1"/>
    <xf numFmtId="0" fontId="45" fillId="0" borderId="13" xfId="0" applyFont="1" applyFill="1" applyBorder="1"/>
    <xf numFmtId="3" fontId="44" fillId="0" borderId="0" xfId="0" applyNumberFormat="1" applyFont="1" applyFill="1" applyBorder="1"/>
    <xf numFmtId="3" fontId="44" fillId="0" borderId="13" xfId="0" applyNumberFormat="1" applyFont="1" applyFill="1" applyBorder="1"/>
    <xf numFmtId="0" fontId="49" fillId="8" borderId="0" xfId="0" applyFont="1" applyFill="1" applyBorder="1" applyAlignment="1">
      <alignment horizontal="left"/>
    </xf>
    <xf numFmtId="0" fontId="38" fillId="8" borderId="0" xfId="0" applyFont="1" applyFill="1" applyBorder="1"/>
    <xf numFmtId="0" fontId="44" fillId="7" borderId="0" xfId="0" applyFont="1" applyFill="1" applyBorder="1" applyAlignment="1">
      <alignment wrapText="1"/>
    </xf>
    <xf numFmtId="3" fontId="42" fillId="7" borderId="0" xfId="0" applyNumberFormat="1" applyFont="1" applyFill="1" applyBorder="1" applyAlignment="1">
      <alignment/>
    </xf>
    <xf numFmtId="168" fontId="42" fillId="7" borderId="0" xfId="0" applyNumberFormat="1" applyFont="1" applyFill="1" applyBorder="1" applyAlignment="1">
      <alignment/>
    </xf>
    <xf numFmtId="0" fontId="12" fillId="0" borderId="0" xfId="0" applyFont="1" applyFill="1" applyBorder="1" applyAlignment="1">
      <alignment/>
    </xf>
    <xf numFmtId="0" fontId="3" fillId="0" borderId="0" xfId="0" applyFont="1" applyFill="1" applyBorder="1" applyAlignment="1">
      <alignment/>
    </xf>
    <xf numFmtId="0" fontId="41" fillId="8" borderId="19" xfId="0" applyFont="1" applyFill="1" applyBorder="1" applyAlignment="1">
      <alignment wrapText="1"/>
    </xf>
    <xf numFmtId="0" fontId="40" fillId="8" borderId="19" xfId="0" applyFont="1" applyFill="1" applyBorder="1" applyAlignment="1">
      <alignment horizontal="right" vertical="center" textRotation="90" wrapText="1"/>
    </xf>
    <xf numFmtId="167" fontId="0" fillId="0" borderId="0" xfId="0" applyNumberFormat="1" applyFont="1"/>
    <xf numFmtId="0" fontId="51" fillId="8" borderId="10" xfId="0" applyFont="1" applyFill="1" applyBorder="1" applyAlignment="1">
      <alignment vertical="center"/>
    </xf>
    <xf numFmtId="0" fontId="52" fillId="8" borderId="0" xfId="0" applyFont="1" applyFill="1" applyBorder="1" applyAlignment="1">
      <alignment vertical="center"/>
    </xf>
    <xf numFmtId="0" fontId="44" fillId="8" borderId="0" xfId="0" applyFont="1" applyFill="1" applyBorder="1" applyAlignment="1">
      <alignment vertical="center"/>
    </xf>
    <xf numFmtId="3" fontId="40" fillId="8" borderId="0" xfId="0" applyNumberFormat="1" applyFont="1" applyFill="1" applyBorder="1" applyAlignment="1">
      <alignment horizontal="right" vertical="center" textRotation="90" wrapText="1"/>
    </xf>
    <xf numFmtId="168" fontId="0" fillId="0" borderId="0" xfId="0" applyNumberFormat="1"/>
    <xf numFmtId="2" fontId="0" fillId="0" borderId="0" xfId="0" applyNumberFormat="1"/>
    <xf numFmtId="0" fontId="40" fillId="8" borderId="20" xfId="0" applyFont="1" applyFill="1" applyBorder="1" applyAlignment="1">
      <alignment horizontal="center" vertical="center"/>
    </xf>
    <xf numFmtId="0" fontId="40" fillId="8" borderId="21" xfId="0" applyFont="1" applyFill="1" applyBorder="1" applyAlignment="1">
      <alignment vertical="center"/>
    </xf>
    <xf numFmtId="0" fontId="53" fillId="9" borderId="0" xfId="0" applyFont="1" applyFill="1" applyBorder="1"/>
    <xf numFmtId="0" fontId="54" fillId="9" borderId="0" xfId="0" applyFont="1" applyFill="1" applyBorder="1" applyAlignment="1">
      <alignment vertical="center" wrapText="1"/>
    </xf>
    <xf numFmtId="0" fontId="55" fillId="9" borderId="0" xfId="0" applyFont="1" applyFill="1" applyBorder="1" applyAlignment="1">
      <alignment horizontal="right" vertical="center"/>
    </xf>
    <xf numFmtId="0" fontId="51" fillId="10" borderId="22" xfId="0" applyFont="1" applyFill="1" applyBorder="1" applyAlignment="1">
      <alignment vertical="center"/>
    </xf>
    <xf numFmtId="0" fontId="44" fillId="10" borderId="22" xfId="0" applyFont="1" applyFill="1" applyBorder="1" applyAlignment="1">
      <alignment vertical="center"/>
    </xf>
    <xf numFmtId="0" fontId="40" fillId="8" borderId="22" xfId="0" applyFont="1" applyFill="1" applyBorder="1" applyAlignment="1">
      <alignment vertical="center"/>
    </xf>
    <xf numFmtId="0" fontId="40" fillId="8" borderId="23" xfId="0" applyFont="1" applyFill="1" applyBorder="1" applyAlignment="1">
      <alignment vertical="center"/>
    </xf>
    <xf numFmtId="0" fontId="41" fillId="0" borderId="0" xfId="0" applyFont="1" applyFill="1" applyBorder="1" applyAlignment="1">
      <alignment horizontal="center"/>
    </xf>
    <xf numFmtId="0" fontId="46" fillId="0" borderId="0" xfId="0" applyFont="1" applyFill="1" applyBorder="1"/>
    <xf numFmtId="0" fontId="42" fillId="0" borderId="0" xfId="0" applyFont="1" applyFill="1" applyBorder="1" applyAlignment="1">
      <alignment horizontal="center"/>
    </xf>
    <xf numFmtId="0" fontId="41" fillId="0" borderId="0" xfId="20" applyFont="1" applyFill="1" applyBorder="1" applyAlignment="1" applyProtection="1">
      <alignment/>
      <protection/>
    </xf>
    <xf numFmtId="0" fontId="56" fillId="0" borderId="0" xfId="20" applyFont="1" applyFill="1" applyBorder="1" applyAlignment="1" applyProtection="1">
      <alignment/>
      <protection/>
    </xf>
    <xf numFmtId="0" fontId="40" fillId="0" borderId="0" xfId="20" applyFont="1" applyFill="1" applyBorder="1" applyAlignment="1" applyProtection="1">
      <alignment/>
      <protection/>
    </xf>
    <xf numFmtId="0" fontId="57" fillId="9" borderId="0" xfId="0" applyFont="1" applyFill="1" applyBorder="1" applyAlignment="1" quotePrefix="1">
      <alignment vertical="center"/>
    </xf>
    <xf numFmtId="0" fontId="54" fillId="9" borderId="0" xfId="0" applyFont="1" applyFill="1" applyBorder="1"/>
    <xf numFmtId="0" fontId="51" fillId="10" borderId="24" xfId="0" applyFont="1" applyFill="1" applyBorder="1" applyAlignment="1">
      <alignment vertical="center"/>
    </xf>
    <xf numFmtId="0" fontId="44" fillId="10" borderId="24" xfId="0" applyFont="1" applyFill="1" applyBorder="1" applyAlignment="1">
      <alignment vertical="center"/>
    </xf>
    <xf numFmtId="0" fontId="40" fillId="8" borderId="25" xfId="0" applyFont="1" applyFill="1" applyBorder="1"/>
    <xf numFmtId="0" fontId="11" fillId="11" borderId="10" xfId="0" applyFont="1" applyFill="1" applyBorder="1"/>
    <xf numFmtId="0" fontId="2" fillId="11" borderId="26" xfId="0" applyFont="1" applyFill="1" applyBorder="1"/>
    <xf numFmtId="0" fontId="44" fillId="0" borderId="0" xfId="0" applyFont="1" applyBorder="1"/>
    <xf numFmtId="0" fontId="44" fillId="0" borderId="27" xfId="0" applyFont="1" applyBorder="1"/>
    <xf numFmtId="0" fontId="44" fillId="0" borderId="27" xfId="0" applyFont="1" applyBorder="1" applyAlignment="1">
      <alignment wrapText="1"/>
    </xf>
    <xf numFmtId="0" fontId="11" fillId="11" borderId="0" xfId="0" applyFont="1" applyFill="1" applyBorder="1"/>
    <xf numFmtId="0" fontId="2" fillId="11" borderId="27" xfId="0" applyFont="1" applyFill="1" applyBorder="1"/>
    <xf numFmtId="0" fontId="44" fillId="0" borderId="14" xfId="0" applyFont="1" applyBorder="1"/>
    <xf numFmtId="0" fontId="44" fillId="0" borderId="28" xfId="0" applyFont="1" applyBorder="1" applyAlignment="1">
      <alignment wrapText="1"/>
    </xf>
    <xf numFmtId="0" fontId="44" fillId="0" borderId="3" xfId="0" applyFont="1" applyBorder="1" applyAlignment="1">
      <alignment wrapText="1"/>
    </xf>
    <xf numFmtId="0" fontId="44" fillId="0" borderId="3" xfId="0" applyFont="1" applyBorder="1"/>
    <xf numFmtId="0" fontId="44" fillId="0" borderId="29" xfId="0" applyFont="1" applyBorder="1"/>
    <xf numFmtId="0" fontId="11" fillId="11" borderId="1" xfId="0" applyFont="1" applyFill="1" applyBorder="1"/>
    <xf numFmtId="0" fontId="2" fillId="11" borderId="30" xfId="0" applyFont="1" applyFill="1" applyBorder="1"/>
    <xf numFmtId="0" fontId="44" fillId="0" borderId="27" xfId="0" applyNumberFormat="1" applyFont="1" applyBorder="1" applyAlignment="1">
      <alignment wrapText="1"/>
    </xf>
    <xf numFmtId="0" fontId="40" fillId="0" borderId="14" xfId="0" applyFont="1" applyFill="1" applyBorder="1"/>
    <xf numFmtId="0" fontId="44" fillId="0" borderId="28" xfId="0" applyFont="1" applyFill="1" applyBorder="1"/>
    <xf numFmtId="0" fontId="3" fillId="2" borderId="0" xfId="0" applyFont="1" applyFill="1" applyBorder="1" applyAlignment="1">
      <alignment horizontal="center" vertical="center"/>
    </xf>
    <xf numFmtId="0" fontId="11" fillId="11" borderId="31" xfId="0" applyFont="1" applyFill="1" applyBorder="1"/>
    <xf numFmtId="0" fontId="2" fillId="11" borderId="32" xfId="0" applyFont="1" applyFill="1" applyBorder="1"/>
    <xf numFmtId="0" fontId="4" fillId="0" borderId="14" xfId="0" applyFont="1" applyBorder="1"/>
    <xf numFmtId="0" fontId="11" fillId="2" borderId="31" xfId="0" applyFont="1" applyFill="1" applyBorder="1"/>
    <xf numFmtId="0" fontId="2" fillId="2" borderId="33" xfId="0" applyFont="1" applyFill="1" applyBorder="1"/>
    <xf numFmtId="0" fontId="44" fillId="0" borderId="3" xfId="0" applyNumberFormat="1" applyFont="1" applyBorder="1" applyAlignment="1">
      <alignment wrapText="1"/>
    </xf>
    <xf numFmtId="0" fontId="44" fillId="0" borderId="29" xfId="0" applyFont="1" applyBorder="1" applyAlignment="1">
      <alignment wrapText="1"/>
    </xf>
    <xf numFmtId="0" fontId="4" fillId="0" borderId="1" xfId="0" applyFont="1" applyBorder="1" applyAlignment="1">
      <alignment horizontal="center"/>
    </xf>
    <xf numFmtId="0" fontId="4" fillId="0" borderId="1" xfId="0" applyFont="1" applyBorder="1"/>
    <xf numFmtId="0" fontId="51" fillId="10" borderId="34" xfId="0" applyFont="1" applyFill="1" applyBorder="1" applyAlignment="1">
      <alignment vertical="center"/>
    </xf>
    <xf numFmtId="0" fontId="44" fillId="10" borderId="34" xfId="0" applyFont="1" applyFill="1" applyBorder="1" applyAlignment="1">
      <alignment vertical="center"/>
    </xf>
    <xf numFmtId="0" fontId="40" fillId="8" borderId="10" xfId="0" applyFont="1" applyFill="1" applyBorder="1"/>
    <xf numFmtId="0" fontId="5" fillId="11" borderId="30" xfId="0" applyFont="1" applyFill="1" applyBorder="1"/>
    <xf numFmtId="0" fontId="42" fillId="0" borderId="3" xfId="0" applyFont="1" applyBorder="1" applyAlignment="1">
      <alignment wrapText="1"/>
    </xf>
    <xf numFmtId="0" fontId="44" fillId="0" borderId="27" xfId="0" applyFont="1" applyBorder="1" applyAlignment="1" quotePrefix="1">
      <alignment wrapText="1"/>
    </xf>
    <xf numFmtId="0" fontId="54" fillId="9" borderId="35" xfId="0" applyFont="1" applyFill="1" applyBorder="1"/>
    <xf numFmtId="0" fontId="53" fillId="9" borderId="36" xfId="0" applyFont="1" applyFill="1" applyBorder="1"/>
    <xf numFmtId="0" fontId="53" fillId="9" borderId="37" xfId="0" applyFont="1" applyFill="1" applyBorder="1"/>
    <xf numFmtId="0" fontId="58" fillId="9" borderId="38" xfId="0" applyFont="1" applyFill="1" applyBorder="1" applyAlignment="1">
      <alignment vertical="center"/>
    </xf>
    <xf numFmtId="0" fontId="55" fillId="9" borderId="34" xfId="0" applyFont="1" applyFill="1" applyBorder="1" applyAlignment="1">
      <alignment vertical="center"/>
    </xf>
    <xf numFmtId="0" fontId="53" fillId="9" borderId="39" xfId="0" applyFont="1"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42" fillId="8" borderId="6" xfId="0" applyFont="1" applyFill="1" applyBorder="1" applyAlignment="1">
      <alignment vertical="center"/>
    </xf>
    <xf numFmtId="0" fontId="10" fillId="0" borderId="40" xfId="0" applyFont="1" applyFill="1" applyBorder="1"/>
    <xf numFmtId="0" fontId="58" fillId="9" borderId="0" xfId="0" applyFont="1" applyFill="1" applyBorder="1"/>
    <xf numFmtId="0" fontId="55" fillId="9" borderId="0" xfId="0" applyFont="1" applyFill="1" applyBorder="1"/>
    <xf numFmtId="0" fontId="42" fillId="8" borderId="0" xfId="0" applyFont="1" applyFill="1" applyBorder="1" applyAlignment="1">
      <alignment vertical="center"/>
    </xf>
    <xf numFmtId="0" fontId="44" fillId="8" borderId="0" xfId="0" applyFont="1" applyFill="1" applyBorder="1"/>
    <xf numFmtId="0" fontId="42" fillId="8" borderId="0" xfId="0" applyFont="1" applyFill="1" applyBorder="1"/>
    <xf numFmtId="0" fontId="0" fillId="0" borderId="41" xfId="0" applyFill="1" applyBorder="1"/>
    <xf numFmtId="0" fontId="40" fillId="8" borderId="0" xfId="0" applyFont="1" applyFill="1" applyBorder="1" applyAlignment="1">
      <alignment vertical="center"/>
    </xf>
    <xf numFmtId="0" fontId="40" fillId="8" borderId="34" xfId="0" applyFont="1" applyFill="1" applyBorder="1" applyAlignment="1">
      <alignment vertical="center"/>
    </xf>
    <xf numFmtId="0" fontId="44" fillId="8" borderId="34" xfId="0" applyFont="1" applyFill="1" applyBorder="1" applyAlignment="1">
      <alignment vertical="center"/>
    </xf>
    <xf numFmtId="3" fontId="40" fillId="8" borderId="34" xfId="0" applyNumberFormat="1" applyFont="1" applyFill="1" applyBorder="1" applyAlignment="1">
      <alignment horizontal="right" vertical="center" textRotation="90" wrapText="1"/>
    </xf>
    <xf numFmtId="0" fontId="41" fillId="8" borderId="34" xfId="0" applyFont="1" applyFill="1" applyBorder="1" applyAlignment="1">
      <alignment vertical="center"/>
    </xf>
    <xf numFmtId="0" fontId="40" fillId="8" borderId="10" xfId="0" applyFont="1" applyFill="1" applyBorder="1" applyAlignment="1">
      <alignment horizontal="right" vertical="center"/>
    </xf>
    <xf numFmtId="0" fontId="45" fillId="7" borderId="8" xfId="0" applyFont="1" applyFill="1" applyBorder="1" applyAlignment="1">
      <alignment wrapText="1"/>
    </xf>
    <xf numFmtId="3" fontId="45" fillId="7" borderId="8" xfId="0" applyNumberFormat="1" applyFont="1" applyFill="1" applyBorder="1" applyAlignment="1">
      <alignment wrapText="1"/>
    </xf>
    <xf numFmtId="0" fontId="41" fillId="8" borderId="10" xfId="0" applyFont="1" applyFill="1" applyBorder="1" applyAlignment="1">
      <alignment vertical="center"/>
    </xf>
    <xf numFmtId="0" fontId="40" fillId="8" borderId="42" xfId="0" applyFont="1" applyFill="1" applyBorder="1" applyAlignment="1">
      <alignment vertical="center"/>
    </xf>
    <xf numFmtId="0" fontId="40" fillId="8" borderId="10" xfId="0" applyFont="1" applyFill="1" applyBorder="1" applyAlignment="1">
      <alignment vertical="center"/>
    </xf>
    <xf numFmtId="0" fontId="42" fillId="8" borderId="10" xfId="0" applyFont="1" applyFill="1" applyBorder="1" applyAlignment="1">
      <alignment vertical="center" wrapText="1"/>
    </xf>
    <xf numFmtId="0" fontId="28" fillId="0" borderId="0" xfId="0" applyFont="1" applyBorder="1"/>
    <xf numFmtId="0" fontId="41" fillId="7" borderId="8" xfId="0" applyFont="1" applyFill="1" applyBorder="1" applyAlignment="1">
      <alignment horizontal="center" wrapText="1"/>
    </xf>
    <xf numFmtId="0" fontId="50" fillId="7" borderId="8" xfId="0" applyFont="1" applyFill="1" applyBorder="1" applyAlignment="1">
      <alignment wrapText="1"/>
    </xf>
    <xf numFmtId="9" fontId="0" fillId="0" borderId="0" xfId="22" applyFont="1" applyBorder="1"/>
    <xf numFmtId="0" fontId="51" fillId="8" borderId="8" xfId="0" applyFont="1" applyFill="1" applyBorder="1" applyAlignment="1">
      <alignment vertical="center"/>
    </xf>
    <xf numFmtId="3" fontId="51" fillId="8" borderId="8" xfId="0" applyNumberFormat="1" applyFont="1" applyFill="1" applyBorder="1" applyAlignment="1">
      <alignment horizontal="center" vertical="center" wrapText="1"/>
    </xf>
    <xf numFmtId="0" fontId="29" fillId="0" borderId="0" xfId="0" applyFont="1" applyBorder="1"/>
    <xf numFmtId="3" fontId="59" fillId="0" borderId="0" xfId="0" applyNumberFormat="1" applyFont="1"/>
    <xf numFmtId="1" fontId="59" fillId="0" borderId="0" xfId="0" applyNumberFormat="1" applyFont="1"/>
    <xf numFmtId="0" fontId="0" fillId="0" borderId="0" xfId="0" applyFont="1"/>
    <xf numFmtId="0" fontId="60" fillId="7" borderId="13" xfId="0" applyFont="1" applyFill="1" applyBorder="1"/>
    <xf numFmtId="3" fontId="60" fillId="0" borderId="13" xfId="0" applyNumberFormat="1" applyFont="1" applyFill="1" applyBorder="1"/>
    <xf numFmtId="0" fontId="60" fillId="7" borderId="8" xfId="0" applyFont="1" applyFill="1" applyBorder="1"/>
    <xf numFmtId="3" fontId="60" fillId="0" borderId="8" xfId="0" applyNumberFormat="1" applyFont="1" applyFill="1" applyBorder="1"/>
    <xf numFmtId="3" fontId="0" fillId="0" borderId="0" xfId="0" applyNumberFormat="1" applyFont="1" quotePrefix="1"/>
    <xf numFmtId="17" fontId="0" fillId="12" borderId="0" xfId="0" applyNumberFormat="1" applyFill="1"/>
    <xf numFmtId="17" fontId="0" fillId="0" borderId="0" xfId="0" applyNumberFormat="1" applyFont="1"/>
    <xf numFmtId="9" fontId="35" fillId="0" borderId="0" xfId="22" applyFont="1" applyBorder="1"/>
    <xf numFmtId="0" fontId="61" fillId="0" borderId="43" xfId="0" applyFont="1" applyFill="1" applyBorder="1" applyAlignment="1" quotePrefix="1">
      <alignment horizontal="left"/>
    </xf>
    <xf numFmtId="0" fontId="61" fillId="0" borderId="43" xfId="0" applyFont="1" applyFill="1" applyBorder="1"/>
    <xf numFmtId="0" fontId="61" fillId="0" borderId="44" xfId="0" applyFont="1" applyFill="1" applyBorder="1" applyAlignment="1" quotePrefix="1">
      <alignment horizontal="left"/>
    </xf>
    <xf numFmtId="0" fontId="61" fillId="0" borderId="44" xfId="0" applyFont="1" applyFill="1" applyBorder="1"/>
    <xf numFmtId="0" fontId="61" fillId="0" borderId="44" xfId="0" applyFont="1" applyFill="1" applyBorder="1" applyAlignment="1">
      <alignment horizontal="left"/>
    </xf>
    <xf numFmtId="3" fontId="0" fillId="0" borderId="0" xfId="0" applyNumberFormat="1" applyFont="1" applyBorder="1" applyAlignment="1">
      <alignment horizontal="center"/>
    </xf>
    <xf numFmtId="0" fontId="51" fillId="13" borderId="10" xfId="0" applyFont="1" applyFill="1" applyBorder="1" applyAlignment="1">
      <alignment vertical="center"/>
    </xf>
    <xf numFmtId="3" fontId="42" fillId="7" borderId="9" xfId="0" applyNumberFormat="1" applyFont="1" applyFill="1" applyBorder="1" applyAlignment="1">
      <alignment/>
    </xf>
    <xf numFmtId="1" fontId="62" fillId="0" borderId="0" xfId="0" applyNumberFormat="1" applyFont="1"/>
    <xf numFmtId="0" fontId="63" fillId="0" borderId="0" xfId="0" applyFont="1"/>
    <xf numFmtId="0" fontId="49" fillId="8" borderId="0" xfId="0" applyFont="1" applyFill="1" applyBorder="1" applyAlignment="1">
      <alignment horizontal="left" wrapText="1"/>
    </xf>
    <xf numFmtId="0" fontId="38" fillId="8" borderId="0" xfId="0" applyFont="1" applyFill="1" applyBorder="1" applyAlignment="1">
      <alignment wrapText="1"/>
    </xf>
    <xf numFmtId="0" fontId="52" fillId="8" borderId="0" xfId="0" applyFont="1" applyFill="1" applyBorder="1" applyAlignment="1">
      <alignment horizontal="center" wrapText="1"/>
    </xf>
    <xf numFmtId="0" fontId="66" fillId="14" borderId="0" xfId="0" applyFont="1" applyFill="1" applyBorder="1" applyAlignment="1">
      <alignment horizontal="center" wrapText="1"/>
    </xf>
    <xf numFmtId="0" fontId="64" fillId="15" borderId="45" xfId="0" applyFont="1" applyFill="1" applyBorder="1"/>
    <xf numFmtId="0" fontId="64" fillId="15" borderId="46" xfId="0" applyFont="1" applyFill="1" applyBorder="1"/>
    <xf numFmtId="0" fontId="64" fillId="15" borderId="46" xfId="0" applyFont="1" applyFill="1" applyBorder="1" applyAlignment="1">
      <alignment horizontal="center"/>
    </xf>
    <xf numFmtId="0" fontId="64" fillId="15" borderId="47" xfId="0" applyFont="1" applyFill="1" applyBorder="1"/>
    <xf numFmtId="3" fontId="40" fillId="13" borderId="0" xfId="0" applyNumberFormat="1" applyFont="1" applyFill="1" applyBorder="1" applyAlignment="1">
      <alignment horizontal="right"/>
    </xf>
    <xf numFmtId="3" fontId="40" fillId="13" borderId="0" xfId="0" applyNumberFormat="1" applyFont="1" applyFill="1" applyBorder="1"/>
    <xf numFmtId="172" fontId="41" fillId="14" borderId="0" xfId="21" applyNumberFormat="1" applyFont="1" applyFill="1" applyBorder="1" applyAlignment="1">
      <alignment horizontal="center"/>
    </xf>
    <xf numFmtId="3" fontId="44" fillId="13" borderId="13" xfId="0" applyNumberFormat="1" applyFont="1" applyFill="1" applyBorder="1" applyAlignment="1">
      <alignment horizontal="right"/>
    </xf>
    <xf numFmtId="3" fontId="44" fillId="13" borderId="13" xfId="0" applyNumberFormat="1" applyFont="1" applyFill="1" applyBorder="1"/>
    <xf numFmtId="172" fontId="46" fillId="14" borderId="13" xfId="0" applyNumberFormat="1" applyFont="1" applyFill="1" applyBorder="1" applyAlignment="1">
      <alignment horizontal="center"/>
    </xf>
    <xf numFmtId="3" fontId="44" fillId="13" borderId="0" xfId="0" applyNumberFormat="1" applyFont="1" applyFill="1" applyBorder="1" applyAlignment="1">
      <alignment horizontal="right"/>
    </xf>
    <xf numFmtId="3" fontId="44" fillId="13" borderId="0" xfId="0" applyNumberFormat="1" applyFont="1" applyFill="1" applyBorder="1"/>
    <xf numFmtId="172" fontId="46" fillId="14" borderId="0" xfId="0" applyNumberFormat="1" applyFont="1" applyFill="1" applyBorder="1" applyAlignment="1">
      <alignment horizontal="center"/>
    </xf>
    <xf numFmtId="0" fontId="67" fillId="16" borderId="10" xfId="0" applyFont="1" applyFill="1" applyBorder="1" applyAlignment="1">
      <alignment vertical="center"/>
    </xf>
    <xf numFmtId="3" fontId="68" fillId="16" borderId="10" xfId="0" applyNumberFormat="1" applyFont="1" applyFill="1" applyBorder="1" applyAlignment="1">
      <alignment horizontal="right" vertical="center" textRotation="90" wrapText="1"/>
    </xf>
    <xf numFmtId="0" fontId="41" fillId="7" borderId="8" xfId="0" applyFont="1" applyFill="1" applyBorder="1" applyAlignment="1">
      <alignment vertical="center"/>
    </xf>
    <xf numFmtId="0" fontId="41" fillId="7" borderId="8" xfId="0" applyFont="1" applyFill="1" applyBorder="1" applyAlignment="1">
      <alignment vertical="center" wrapText="1"/>
    </xf>
    <xf numFmtId="171" fontId="41" fillId="7" borderId="8" xfId="0" applyNumberFormat="1" applyFont="1" applyFill="1" applyBorder="1" applyAlignment="1">
      <alignment horizontal="right" vertical="center"/>
    </xf>
    <xf numFmtId="1" fontId="41" fillId="8" borderId="8" xfId="0" applyNumberFormat="1" applyFont="1" applyFill="1" applyBorder="1" applyAlignment="1">
      <alignment/>
    </xf>
    <xf numFmtId="1" fontId="46" fillId="8" borderId="8" xfId="0" applyNumberFormat="1" applyFont="1" applyFill="1" applyBorder="1" applyAlignment="1">
      <alignment wrapText="1"/>
    </xf>
    <xf numFmtId="171" fontId="41" fillId="8" borderId="8" xfId="0" applyNumberFormat="1" applyFont="1" applyFill="1" applyBorder="1" applyAlignment="1">
      <alignment horizontal="center"/>
    </xf>
    <xf numFmtId="171" fontId="41" fillId="8" borderId="8" xfId="0" applyNumberFormat="1" applyFont="1" applyFill="1" applyBorder="1" applyAlignment="1">
      <alignment horizontal="right"/>
    </xf>
    <xf numFmtId="0" fontId="69" fillId="7" borderId="8" xfId="0" applyFont="1" applyFill="1" applyBorder="1" applyAlignment="1">
      <alignment wrapText="1"/>
    </xf>
    <xf numFmtId="171" fontId="42" fillId="7" borderId="8" xfId="0" applyNumberFormat="1" applyFont="1" applyFill="1" applyBorder="1" applyAlignment="1">
      <alignment horizontal="center" vertical="center"/>
    </xf>
    <xf numFmtId="171" fontId="42" fillId="7" borderId="8" xfId="0" applyNumberFormat="1" applyFont="1" applyFill="1" applyBorder="1" applyAlignment="1">
      <alignment horizontal="right" vertical="center"/>
    </xf>
    <xf numFmtId="0" fontId="69" fillId="7" borderId="9" xfId="0" applyFont="1" applyFill="1" applyBorder="1" applyAlignment="1">
      <alignment wrapText="1"/>
    </xf>
    <xf numFmtId="174" fontId="46" fillId="7" borderId="8" xfId="0" applyNumberFormat="1" applyFont="1" applyFill="1" applyBorder="1" applyAlignment="1">
      <alignment horizontal="right" vertical="center"/>
    </xf>
    <xf numFmtId="174" fontId="46" fillId="8" borderId="8" xfId="0" applyNumberFormat="1" applyFont="1" applyFill="1" applyBorder="1" applyAlignment="1">
      <alignment horizontal="right"/>
    </xf>
    <xf numFmtId="174" fontId="44" fillId="7" borderId="8" xfId="0" applyNumberFormat="1" applyFont="1" applyFill="1" applyBorder="1" applyAlignment="1">
      <alignment horizontal="right"/>
    </xf>
    <xf numFmtId="174" fontId="44" fillId="7" borderId="8" xfId="0" applyNumberFormat="1" applyFont="1" applyFill="1" applyBorder="1" applyAlignment="1">
      <alignment horizontal="right" vertical="center"/>
    </xf>
    <xf numFmtId="3" fontId="40" fillId="7" borderId="8" xfId="0" applyNumberFormat="1" applyFont="1" applyFill="1" applyBorder="1" applyAlignment="1">
      <alignment vertical="center"/>
    </xf>
    <xf numFmtId="3" fontId="42" fillId="7" borderId="8" xfId="0" applyNumberFormat="1" applyFont="1" applyFill="1" applyBorder="1" applyAlignment="1">
      <alignment vertical="center"/>
    </xf>
    <xf numFmtId="0" fontId="41" fillId="0" borderId="0" xfId="20" applyFont="1" applyFill="1" applyBorder="1" applyAlignment="1" applyProtection="1">
      <alignment horizontal="left"/>
      <protection/>
    </xf>
    <xf numFmtId="0" fontId="3" fillId="11" borderId="48" xfId="0" applyFont="1" applyFill="1" applyBorder="1" applyAlignment="1">
      <alignment horizontal="center" vertical="center"/>
    </xf>
    <xf numFmtId="0" fontId="3" fillId="11" borderId="49" xfId="0" applyFont="1" applyFill="1" applyBorder="1" applyAlignment="1">
      <alignment horizontal="center" vertical="center"/>
    </xf>
    <xf numFmtId="0" fontId="3" fillId="11"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11" borderId="54" xfId="0" applyFont="1" applyFill="1" applyBorder="1" applyAlignment="1">
      <alignment horizontal="center" vertical="center"/>
    </xf>
    <xf numFmtId="0" fontId="3" fillId="2" borderId="55" xfId="0" applyFont="1" applyFill="1" applyBorder="1" applyAlignment="1">
      <alignment horizontal="center" vertical="center"/>
    </xf>
    <xf numFmtId="16" fontId="3" fillId="11" borderId="54" xfId="0" applyNumberFormat="1" applyFont="1" applyFill="1" applyBorder="1" applyAlignment="1" quotePrefix="1">
      <alignment horizontal="center" vertical="center"/>
    </xf>
    <xf numFmtId="0" fontId="3" fillId="11" borderId="56" xfId="0" applyFont="1" applyFill="1" applyBorder="1" applyAlignment="1">
      <alignment horizontal="center" vertical="center"/>
    </xf>
    <xf numFmtId="0" fontId="0" fillId="0" borderId="49" xfId="0" applyBorder="1"/>
    <xf numFmtId="0" fontId="0" fillId="0" borderId="57" xfId="0" applyBorder="1"/>
    <xf numFmtId="0" fontId="3" fillId="11" borderId="57" xfId="0" applyFont="1" applyFill="1" applyBorder="1" applyAlignment="1">
      <alignment horizontal="center" vertical="center"/>
    </xf>
    <xf numFmtId="0" fontId="39" fillId="8" borderId="9" xfId="0" applyFont="1" applyFill="1" applyBorder="1" applyAlignment="1">
      <alignment horizontal="center" vertical="center"/>
    </xf>
    <xf numFmtId="0" fontId="39" fillId="8" borderId="58" xfId="0" applyFont="1" applyFill="1" applyBorder="1" applyAlignment="1">
      <alignment horizontal="center" vertical="center"/>
    </xf>
    <xf numFmtId="0" fontId="64" fillId="16" borderId="0" xfId="0" applyFont="1" applyFill="1" applyBorder="1" applyAlignment="1">
      <alignment horizontal="center"/>
    </xf>
    <xf numFmtId="0" fontId="65" fillId="17" borderId="0" xfId="0" applyFont="1" applyFill="1" applyBorder="1" applyAlignment="1">
      <alignment horizontal="center"/>
    </xf>
    <xf numFmtId="0" fontId="70" fillId="13" borderId="10" xfId="0" applyFont="1" applyFill="1" applyBorder="1" applyAlignment="1">
      <alignment vertical="center"/>
    </xf>
    <xf numFmtId="0" fontId="71" fillId="13" borderId="10" xfId="0" applyFont="1" applyFill="1" applyBorder="1" applyAlignment="1">
      <alignment vertical="center"/>
    </xf>
    <xf numFmtId="3" fontId="72" fillId="13" borderId="10" xfId="0" applyNumberFormat="1" applyFont="1" applyFill="1" applyBorder="1" applyAlignment="1">
      <alignment horizontal="right" vertical="center" textRotation="90" wrapText="1"/>
    </xf>
    <xf numFmtId="0" fontId="73" fillId="13" borderId="0" xfId="0" applyFont="1" applyFill="1" applyBorder="1" applyAlignment="1">
      <alignment vertical="center"/>
    </xf>
    <xf numFmtId="0" fontId="71" fillId="13" borderId="0" xfId="0" applyFont="1" applyFill="1" applyBorder="1" applyAlignment="1">
      <alignment vertical="center"/>
    </xf>
    <xf numFmtId="3" fontId="72" fillId="13" borderId="0" xfId="0" applyNumberFormat="1" applyFont="1" applyFill="1" applyBorder="1" applyAlignment="1">
      <alignment horizontal="right" vertical="center" textRotation="90" wrapText="1"/>
    </xf>
    <xf numFmtId="0" fontId="64" fillId="16" borderId="59" xfId="0" applyFont="1" applyFill="1" applyBorder="1"/>
    <xf numFmtId="0" fontId="64" fillId="16" borderId="60" xfId="0" applyFont="1" applyFill="1" applyBorder="1"/>
    <xf numFmtId="0" fontId="64" fillId="16" borderId="60" xfId="0" applyFont="1" applyFill="1" applyBorder="1" applyAlignment="1">
      <alignment horizontal="right"/>
    </xf>
    <xf numFmtId="0" fontId="74" fillId="0" borderId="0" xfId="0" applyFont="1" applyBorder="1"/>
    <xf numFmtId="0" fontId="75" fillId="16" borderId="61" xfId="0" applyFont="1" applyFill="1" applyBorder="1" applyAlignment="1">
      <alignment vertical="center"/>
    </xf>
    <xf numFmtId="0" fontId="75" fillId="16" borderId="62" xfId="0" applyFont="1" applyFill="1" applyBorder="1" applyAlignment="1">
      <alignment horizontal="center" vertical="center"/>
    </xf>
    <xf numFmtId="0" fontId="76" fillId="0" borderId="0" xfId="21" applyNumberFormat="1" applyFont="1" applyBorder="1"/>
    <xf numFmtId="3" fontId="76" fillId="0" borderId="0" xfId="21" applyNumberFormat="1" applyFont="1" applyBorder="1"/>
    <xf numFmtId="0" fontId="71" fillId="18" borderId="0" xfId="0" applyFont="1" applyFill="1" applyBorder="1" applyAlignment="1">
      <alignment horizontal="left"/>
    </xf>
    <xf numFmtId="0" fontId="73" fillId="18" borderId="0" xfId="0" applyFont="1" applyFill="1" applyBorder="1" applyAlignment="1">
      <alignment horizontal="left"/>
    </xf>
    <xf numFmtId="0" fontId="73" fillId="18" borderId="0" xfId="0" applyFont="1" applyFill="1" applyBorder="1" applyAlignment="1">
      <alignment horizontal="center"/>
    </xf>
    <xf numFmtId="0" fontId="73" fillId="18" borderId="63" xfId="0" applyFont="1" applyFill="1" applyBorder="1" applyAlignment="1">
      <alignment horizontal="left"/>
    </xf>
    <xf numFmtId="0" fontId="73" fillId="18" borderId="64" xfId="0" applyFont="1" applyFill="1" applyBorder="1" applyAlignment="1">
      <alignment horizontal="center"/>
    </xf>
    <xf numFmtId="0" fontId="73" fillId="18" borderId="59" xfId="0" applyFont="1" applyFill="1" applyBorder="1" applyAlignment="1">
      <alignment horizontal="left"/>
    </xf>
    <xf numFmtId="0" fontId="73" fillId="18" borderId="65" xfId="0" applyFont="1" applyFill="1" applyBorder="1" applyAlignment="1">
      <alignment horizontal="center"/>
    </xf>
    <xf numFmtId="0" fontId="73" fillId="18" borderId="59" xfId="0" applyFont="1" applyFill="1" applyBorder="1" applyAlignment="1">
      <alignment/>
    </xf>
    <xf numFmtId="3" fontId="73" fillId="18" borderId="60" xfId="0" applyNumberFormat="1" applyFont="1" applyFill="1" applyBorder="1" applyAlignment="1">
      <alignment horizontal="left"/>
    </xf>
    <xf numFmtId="0" fontId="77" fillId="18" borderId="60" xfId="0" applyFont="1" applyFill="1" applyBorder="1" applyAlignment="1">
      <alignment horizontal="center"/>
    </xf>
    <xf numFmtId="3" fontId="73" fillId="18" borderId="59" xfId="0" applyNumberFormat="1" applyFont="1" applyFill="1" applyBorder="1" applyAlignment="1">
      <alignment horizontal="left"/>
    </xf>
    <xf numFmtId="0" fontId="77" fillId="18" borderId="65" xfId="0" applyFont="1" applyFill="1" applyBorder="1" applyAlignment="1">
      <alignment horizontal="center"/>
    </xf>
    <xf numFmtId="0" fontId="73" fillId="18" borderId="61" xfId="0" applyFont="1" applyFill="1" applyBorder="1" applyAlignment="1">
      <alignment/>
    </xf>
    <xf numFmtId="3" fontId="73" fillId="18" borderId="62" xfId="0" applyNumberFormat="1" applyFont="1" applyFill="1" applyBorder="1" applyAlignment="1">
      <alignment horizontal="left"/>
    </xf>
    <xf numFmtId="9" fontId="77" fillId="18" borderId="62" xfId="22" applyFont="1" applyFill="1" applyBorder="1" applyAlignment="1">
      <alignment horizontal="right" indent="1"/>
    </xf>
    <xf numFmtId="3" fontId="73" fillId="18" borderId="61" xfId="0" applyNumberFormat="1" applyFont="1" applyFill="1" applyBorder="1" applyAlignment="1">
      <alignment horizontal="left"/>
    </xf>
    <xf numFmtId="9" fontId="77" fillId="18" borderId="66" xfId="22" applyFont="1" applyFill="1" applyBorder="1" applyAlignment="1">
      <alignment horizontal="right" indent="1"/>
    </xf>
    <xf numFmtId="3" fontId="78" fillId="18" borderId="0" xfId="0" applyNumberFormat="1" applyFont="1" applyFill="1" applyBorder="1" applyAlignment="1">
      <alignment horizontal="left"/>
    </xf>
    <xf numFmtId="0" fontId="71" fillId="18" borderId="0" xfId="0" applyFont="1" applyFill="1" applyBorder="1"/>
    <xf numFmtId="9" fontId="78" fillId="18" borderId="0" xfId="22" applyFont="1" applyFill="1" applyBorder="1" applyAlignment="1">
      <alignment horizontal="right" indent="1"/>
    </xf>
    <xf numFmtId="3" fontId="71" fillId="18" borderId="63" xfId="0" applyNumberFormat="1" applyFont="1" applyFill="1" applyBorder="1" applyAlignment="1">
      <alignment horizontal="right"/>
    </xf>
    <xf numFmtId="9" fontId="78" fillId="18" borderId="64" xfId="22" applyFont="1" applyFill="1" applyBorder="1" applyAlignment="1">
      <alignment horizontal="right" indent="1"/>
    </xf>
    <xf numFmtId="1" fontId="79" fillId="0" borderId="0" xfId="0" applyNumberFormat="1" applyFont="1" applyBorder="1"/>
    <xf numFmtId="0" fontId="76" fillId="0" borderId="0" xfId="0" applyFont="1" applyBorder="1"/>
    <xf numFmtId="3" fontId="76" fillId="0" borderId="0" xfId="0" applyNumberFormat="1" applyFont="1" applyBorder="1"/>
    <xf numFmtId="3" fontId="77" fillId="18" borderId="0" xfId="0" applyNumberFormat="1" applyFont="1" applyFill="1" applyBorder="1" applyAlignment="1">
      <alignment horizontal="left"/>
    </xf>
    <xf numFmtId="3" fontId="71" fillId="18" borderId="0" xfId="0" applyNumberFormat="1" applyFont="1" applyFill="1" applyBorder="1" applyAlignment="1">
      <alignment horizontal="left"/>
    </xf>
    <xf numFmtId="3" fontId="71" fillId="18" borderId="63" xfId="0" applyNumberFormat="1" applyFont="1" applyFill="1" applyBorder="1" applyAlignment="1">
      <alignment horizontal="left"/>
    </xf>
    <xf numFmtId="3" fontId="80" fillId="0" borderId="0" xfId="0" applyNumberFormat="1" applyFont="1" applyBorder="1"/>
    <xf numFmtId="0" fontId="76" fillId="0" borderId="0" xfId="0" applyFont="1" applyBorder="1" applyAlignment="1">
      <alignment vertical="center"/>
    </xf>
    <xf numFmtId="3" fontId="76" fillId="0" borderId="0" xfId="0" applyNumberFormat="1" applyFont="1" applyBorder="1" applyAlignment="1">
      <alignment vertical="center"/>
    </xf>
    <xf numFmtId="0" fontId="64" fillId="16" borderId="65" xfId="0" applyFont="1" applyFill="1" applyBorder="1" applyAlignment="1">
      <alignment horizontal="right"/>
    </xf>
    <xf numFmtId="3" fontId="71" fillId="18" borderId="61" xfId="0" applyNumberFormat="1" applyFont="1" applyFill="1" applyBorder="1" applyAlignment="1">
      <alignment horizontal="left"/>
    </xf>
    <xf numFmtId="0" fontId="81" fillId="13" borderId="67" xfId="0" applyFont="1" applyFill="1" applyBorder="1" applyAlignment="1">
      <alignment vertical="center"/>
    </xf>
    <xf numFmtId="169" fontId="81" fillId="13" borderId="67" xfId="0" applyNumberFormat="1" applyFont="1" applyFill="1" applyBorder="1" applyAlignment="1">
      <alignment horizontal="left" vertical="center"/>
    </xf>
    <xf numFmtId="0" fontId="82" fillId="13" borderId="67" xfId="0" applyFont="1" applyFill="1" applyBorder="1" applyAlignment="1">
      <alignment horizontal="left" vertical="center"/>
    </xf>
    <xf numFmtId="0" fontId="82" fillId="13" borderId="67" xfId="0" applyFont="1" applyFill="1" applyBorder="1" applyAlignment="1">
      <alignment vertical="center"/>
    </xf>
    <xf numFmtId="0" fontId="81" fillId="13" borderId="68" xfId="0" applyFont="1" applyFill="1" applyBorder="1" applyAlignment="1">
      <alignment vertical="center"/>
    </xf>
    <xf numFmtId="169" fontId="81" fillId="13" borderId="68" xfId="0" applyNumberFormat="1" applyFont="1" applyFill="1" applyBorder="1" applyAlignment="1">
      <alignment horizontal="left" vertical="center"/>
    </xf>
    <xf numFmtId="0" fontId="82" fillId="13" borderId="68" xfId="0" applyFont="1" applyFill="1" applyBorder="1" applyAlignment="1">
      <alignment horizontal="left" vertical="center"/>
    </xf>
    <xf numFmtId="0" fontId="82" fillId="13" borderId="68" xfId="0" applyFont="1" applyFill="1" applyBorder="1" applyAlignment="1">
      <alignment vertical="center"/>
    </xf>
    <xf numFmtId="0" fontId="81" fillId="13" borderId="69" xfId="0" applyFont="1" applyFill="1" applyBorder="1" applyAlignment="1">
      <alignment vertical="center"/>
    </xf>
    <xf numFmtId="169" fontId="81" fillId="13" borderId="69" xfId="0" applyNumberFormat="1" applyFont="1" applyFill="1" applyBorder="1" applyAlignment="1">
      <alignment horizontal="left" vertical="center"/>
    </xf>
    <xf numFmtId="0" fontId="82" fillId="13" borderId="69" xfId="0" applyFont="1" applyFill="1" applyBorder="1" applyAlignment="1">
      <alignment horizontal="left" vertical="center"/>
    </xf>
    <xf numFmtId="0" fontId="82" fillId="13" borderId="69" xfId="0" applyFont="1" applyFill="1" applyBorder="1" applyAlignment="1">
      <alignment vertical="center"/>
    </xf>
    <xf numFmtId="0" fontId="81" fillId="13" borderId="70" xfId="0" applyFont="1" applyFill="1" applyBorder="1" applyAlignment="1">
      <alignment vertical="center"/>
    </xf>
    <xf numFmtId="169" fontId="81" fillId="13" borderId="70" xfId="0" applyNumberFormat="1" applyFont="1" applyFill="1" applyBorder="1" applyAlignment="1">
      <alignment horizontal="left" vertical="center"/>
    </xf>
    <xf numFmtId="0" fontId="82" fillId="13" borderId="70" xfId="0" applyFont="1" applyFill="1" applyBorder="1" applyAlignment="1">
      <alignment horizontal="left" vertical="center"/>
    </xf>
    <xf numFmtId="0" fontId="82" fillId="13" borderId="70" xfId="0" applyFont="1" applyFill="1" applyBorder="1" applyAlignment="1">
      <alignment vertical="center"/>
    </xf>
    <xf numFmtId="0" fontId="9" fillId="0" borderId="41" xfId="0" applyFont="1" applyBorder="1"/>
  </cellXfs>
  <cellStyles count="9">
    <cellStyle name="Normal" xfId="0"/>
    <cellStyle name="Percent" xfId="15"/>
    <cellStyle name="Currency" xfId="16"/>
    <cellStyle name="Currency [0]" xfId="17"/>
    <cellStyle name="Comma" xfId="18"/>
    <cellStyle name="Comma [0]" xfId="19"/>
    <cellStyle name="Hyperlink" xfId="20"/>
    <cellStyle name="Komma" xfId="21"/>
    <cellStyle name="Procent" xfId="22"/>
  </cellStyles>
  <dxfs count="42">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7D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D3E5E8"/>
      <rgbColor rgb="00A5BFCF"/>
      <rgbColor rgb="007D9FB8"/>
      <rgbColor rgb="002E638B"/>
      <rgbColor rgb="00800080"/>
      <rgbColor rgb="00800000"/>
      <rgbColor rgb="00008080"/>
      <rgbColor rgb="000000FF"/>
      <rgbColor rgb="0000CCFF"/>
      <rgbColor rgb="00CCFFFF"/>
      <rgbColor rgb="002E638B"/>
      <rgbColor rgb="007D9FB8"/>
      <rgbColor rgb="0099CCFF"/>
      <rgbColor rgb="00D3E5E8"/>
      <rgbColor rgb="00CC99FF"/>
      <rgbColor rgb="00A5BFCF"/>
      <rgbColor rgb="003366FF"/>
      <rgbColor rgb="0033CCCC"/>
      <rgbColor rgb="0099CC00"/>
      <rgbColor rgb="00FFCC00"/>
      <rgbColor rgb="00FF9900"/>
      <rgbColor rgb="00FF6600"/>
      <rgbColor rgb="00666699"/>
      <rgbColor rgb="00969696"/>
      <rgbColor rgb="00003366"/>
      <rgbColor rgb="00339966"/>
      <rgbColor rgb="0029D0E2"/>
      <rgbColor rgb="00000000"/>
      <rgbColor rgb="008E8E8E"/>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2E638B"/>
                </a:solidFill>
                <a:latin typeface="Calibri"/>
                <a:ea typeface="Calibri"/>
                <a:cs typeface="Calibri"/>
              </a:rPr>
              <a:t>Doorstromingscoëfficiënt 2013</a:t>
            </a:r>
          </a:p>
        </c:rich>
      </c:tx>
      <c:layout>
        <c:manualLayout>
          <c:xMode val="edge"/>
          <c:yMode val="edge"/>
          <c:x val="0.22275"/>
          <c:y val="0.0245"/>
        </c:manualLayout>
      </c:layout>
      <c:overlay val="0"/>
      <c:spPr>
        <a:noFill/>
        <a:ln w="25400">
          <a:noFill/>
        </a:ln>
      </c:spPr>
    </c:title>
    <c:plotArea>
      <c:layout>
        <c:manualLayout>
          <c:layoutTarget val="inner"/>
          <c:xMode val="edge"/>
          <c:yMode val="edge"/>
          <c:x val="0.28975"/>
          <c:y val="0.1205"/>
          <c:w val="0.67575"/>
          <c:h val="0.871"/>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6"/>
              <c:txPr>
                <a:bodyPr vert="horz" rot="0" anchor="ctr"/>
                <a:lstStyle/>
                <a:p>
                  <a:pPr algn="r">
                    <a:defRPr lang="en-US" cap="none" sz="1125" b="0"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numFmt formatCode="0" sourceLinked="0"/>
            <c:spPr>
              <a:noFill/>
              <a:ln w="25400">
                <a:noFill/>
              </a:ln>
            </c:spPr>
            <c:txPr>
              <a:bodyPr vert="horz" rot="0" anchor="ctr"/>
              <a:lstStyle/>
              <a:p>
                <a:pPr algn="r">
                  <a:defRPr lang="en-US" cap="none" sz="1125"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data!$N$13:$N$18</c:f>
              <c:strCache/>
            </c:strRef>
          </c:cat>
          <c:val>
            <c:numRef>
              <c:f>data!$O$13:$O$18</c:f>
              <c:numCache/>
            </c:numRef>
          </c:val>
        </c:ser>
        <c:gapWidth val="70"/>
        <c:axId val="30386243"/>
        <c:axId val="5040732"/>
      </c:barChart>
      <c:catAx>
        <c:axId val="30386243"/>
        <c:scaling>
          <c:orientation val="maxMin"/>
        </c:scaling>
        <c:axPos val="l"/>
        <c:delete val="0"/>
        <c:numFmt formatCode="General" sourceLinked="1"/>
        <c:majorTickMark val="out"/>
        <c:minorTickMark val="none"/>
        <c:tickLblPos val="nextTo"/>
        <c:spPr>
          <a:ln w="9525">
            <a:noFill/>
          </a:ln>
        </c:spPr>
        <c:crossAx val="5040732"/>
        <c:crosses val="autoZero"/>
        <c:auto val="1"/>
        <c:lblOffset val="100"/>
        <c:tickLblSkip val="1"/>
        <c:noMultiLvlLbl val="0"/>
      </c:catAx>
      <c:valAx>
        <c:axId val="5040732"/>
        <c:scaling>
          <c:orientation val="minMax"/>
          <c:min val="60"/>
        </c:scaling>
        <c:axPos val="t"/>
        <c:delete val="0"/>
        <c:numFmt formatCode="0.0" sourceLinked="1"/>
        <c:majorTickMark val="out"/>
        <c:minorTickMark val="none"/>
        <c:tickLblPos val="none"/>
        <c:spPr>
          <a:ln w="9525">
            <a:noFill/>
          </a:ln>
        </c:spPr>
        <c:crossAx val="30386243"/>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
          <c:y val="0.0195"/>
          <c:w val="0.9775"/>
          <c:h val="0.804"/>
        </c:manualLayout>
      </c:layout>
      <c:barChart>
        <c:barDir val="col"/>
        <c:grouping val="clustered"/>
        <c:varyColors val="0"/>
        <c:ser>
          <c:idx val="0"/>
          <c:order val="0"/>
          <c:tx>
            <c:strRef>
              <c:f>data!$L$140</c:f>
              <c:strCache>
                <c:ptCount val="1"/>
                <c:pt idx="0">
                  <c:v>Mannen</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data!$M$135:$R$135</c:f>
              <c:strCache/>
            </c:strRef>
          </c:cat>
          <c:val>
            <c:numRef>
              <c:f>data!$M$151:$R$151</c:f>
              <c:numCache/>
            </c:numRef>
          </c:val>
        </c:ser>
        <c:ser>
          <c:idx val="1"/>
          <c:order val="1"/>
          <c:tx>
            <c:strRef>
              <c:f>data!$L$141</c:f>
              <c:strCache>
                <c:ptCount val="1"/>
                <c:pt idx="0">
                  <c:v>Vrouwen</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data!$M$135:$R$135</c:f>
              <c:strCache/>
            </c:strRef>
          </c:cat>
          <c:val>
            <c:numRef>
              <c:f>data!$M$152:$R$152</c:f>
              <c:numCache/>
            </c:numRef>
          </c:val>
        </c:ser>
        <c:gapWidth val="30"/>
        <c:axId val="51472781"/>
        <c:axId val="60601846"/>
      </c:barChart>
      <c:catAx>
        <c:axId val="51472781"/>
        <c:scaling>
          <c:orientation val="minMax"/>
        </c:scaling>
        <c:axPos val="b"/>
        <c:delete val="0"/>
        <c:numFmt formatCode="General" sourceLinked="1"/>
        <c:majorTickMark val="none"/>
        <c:minorTickMark val="none"/>
        <c:tickLblPos val="nextTo"/>
        <c:spPr>
          <a:ln w="9525">
            <a:noFill/>
          </a:ln>
        </c:spPr>
        <c:crossAx val="60601846"/>
        <c:crosses val="autoZero"/>
        <c:auto val="1"/>
        <c:lblOffset val="100"/>
        <c:tickLblSkip val="1"/>
        <c:noMultiLvlLbl val="0"/>
      </c:catAx>
      <c:valAx>
        <c:axId val="60601846"/>
        <c:scaling>
          <c:orientation val="minMax"/>
          <c:min val="0"/>
        </c:scaling>
        <c:axPos val="l"/>
        <c:delete val="1"/>
        <c:majorTickMark val="out"/>
        <c:minorTickMark val="none"/>
        <c:tickLblPos val="nextTo"/>
        <c:crossAx val="51472781"/>
        <c:crosses val="autoZero"/>
        <c:crossBetween val="between"/>
        <c:dispUnits/>
      </c:valAx>
      <c:spPr>
        <a:noFill/>
        <a:ln w="25400">
          <a:noFill/>
        </a:ln>
      </c:spPr>
    </c:plotArea>
    <c:legend>
      <c:legendPos val="b"/>
      <c:layout>
        <c:manualLayout>
          <c:xMode val="edge"/>
          <c:yMode val="edge"/>
          <c:x val="0.31175"/>
          <c:y val="0.92925"/>
          <c:w val="0.40975"/>
          <c:h val="0.06"/>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3824977"/>
        <c:axId val="58880474"/>
      </c:barChart>
      <c:catAx>
        <c:axId val="4382497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8880474"/>
        <c:crosses val="autoZero"/>
        <c:auto val="1"/>
        <c:lblOffset val="100"/>
        <c:tickLblSkip val="3"/>
        <c:noMultiLvlLbl val="0"/>
      </c:catAx>
      <c:valAx>
        <c:axId val="5888047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82497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0162219"/>
        <c:axId val="4589060"/>
      </c:barChart>
      <c:catAx>
        <c:axId val="6016221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89060"/>
        <c:crosses val="autoZero"/>
        <c:auto val="1"/>
        <c:lblOffset val="100"/>
        <c:tickLblSkip val="2"/>
        <c:noMultiLvlLbl val="0"/>
      </c:catAx>
      <c:valAx>
        <c:axId val="458906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016221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41301541"/>
        <c:axId val="36169550"/>
      </c:barChart>
      <c:catAx>
        <c:axId val="4130154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6169550"/>
        <c:crosses val="autoZero"/>
        <c:auto val="1"/>
        <c:lblOffset val="100"/>
        <c:tickLblSkip val="4"/>
        <c:noMultiLvlLbl val="0"/>
      </c:catAx>
      <c:valAx>
        <c:axId val="3616955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130154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57090495"/>
        <c:axId val="44052408"/>
      </c:barChart>
      <c:catAx>
        <c:axId val="5709049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052408"/>
        <c:crosses val="autoZero"/>
        <c:auto val="1"/>
        <c:lblOffset val="100"/>
        <c:tickLblSkip val="3"/>
        <c:noMultiLvlLbl val="0"/>
      </c:catAx>
      <c:valAx>
        <c:axId val="4405240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09049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60927353"/>
        <c:axId val="11475266"/>
      </c:barChart>
      <c:catAx>
        <c:axId val="6092735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1475266"/>
        <c:crosses val="autoZero"/>
        <c:auto val="1"/>
        <c:lblOffset val="100"/>
        <c:tickLblSkip val="2"/>
        <c:noMultiLvlLbl val="0"/>
      </c:catAx>
      <c:valAx>
        <c:axId val="1147526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092735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36168531"/>
        <c:axId val="57081324"/>
      </c:barChart>
      <c:catAx>
        <c:axId val="3616853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7081324"/>
        <c:crosses val="autoZero"/>
        <c:auto val="1"/>
        <c:lblOffset val="100"/>
        <c:tickLblSkip val="4"/>
        <c:noMultiLvlLbl val="0"/>
      </c:catAx>
      <c:valAx>
        <c:axId val="5708132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616853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43969869"/>
        <c:axId val="60184502"/>
      </c:barChart>
      <c:catAx>
        <c:axId val="4396986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0184502"/>
        <c:crosses val="autoZero"/>
        <c:auto val="1"/>
        <c:lblOffset val="100"/>
        <c:tickLblSkip val="3"/>
        <c:noMultiLvlLbl val="0"/>
      </c:catAx>
      <c:valAx>
        <c:axId val="6018450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96986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4789607"/>
        <c:axId val="43106464"/>
      </c:barChart>
      <c:catAx>
        <c:axId val="478960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106464"/>
        <c:crosses val="autoZero"/>
        <c:auto val="1"/>
        <c:lblOffset val="100"/>
        <c:tickLblSkip val="2"/>
        <c:noMultiLvlLbl val="0"/>
      </c:catAx>
      <c:valAx>
        <c:axId val="4310646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78960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52413857"/>
        <c:axId val="1962666"/>
      </c:barChart>
      <c:catAx>
        <c:axId val="5241385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962666"/>
        <c:crosses val="autoZero"/>
        <c:auto val="1"/>
        <c:lblOffset val="100"/>
        <c:tickLblSkip val="4"/>
        <c:noMultiLvlLbl val="0"/>
      </c:catAx>
      <c:valAx>
        <c:axId val="196266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241385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17663995"/>
        <c:axId val="24758228"/>
      </c:barChart>
      <c:catAx>
        <c:axId val="1766399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758228"/>
        <c:crosses val="autoZero"/>
        <c:auto val="1"/>
        <c:lblOffset val="100"/>
        <c:tickLblSkip val="3"/>
        <c:noMultiLvlLbl val="0"/>
      </c:catAx>
      <c:valAx>
        <c:axId val="2475822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66399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675"/>
          <c:y val="0.038"/>
          <c:w val="0.7155"/>
          <c:h val="0.92575"/>
        </c:manualLayout>
      </c:layout>
      <c:barChart>
        <c:barDir val="bar"/>
        <c:grouping val="clustered"/>
        <c:varyColors val="0"/>
        <c:ser>
          <c:idx val="0"/>
          <c:order val="0"/>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showLegendKey val="0"/>
            <c:showVal val="1"/>
            <c:showBubbleSize val="0"/>
            <c:showCatName val="0"/>
            <c:showSerName val="0"/>
            <c:showPercent val="0"/>
          </c:dLbls>
          <c:cat>
            <c:strRef>
              <c:f>data!$M$135:$R$135</c:f>
              <c:strCache/>
            </c:strRef>
          </c:cat>
          <c:val>
            <c:numRef>
              <c:f>data!$M$143:$R$143</c:f>
              <c:numCache/>
            </c:numRef>
          </c:val>
        </c:ser>
        <c:gapWidth val="80"/>
        <c:axId val="8545703"/>
        <c:axId val="9802464"/>
      </c:barChart>
      <c:catAx>
        <c:axId val="8545703"/>
        <c:scaling>
          <c:orientation val="maxMin"/>
        </c:scaling>
        <c:axPos val="l"/>
        <c:delete val="0"/>
        <c:numFmt formatCode="General" sourceLinked="1"/>
        <c:majorTickMark val="out"/>
        <c:minorTickMark val="none"/>
        <c:tickLblPos val="nextTo"/>
        <c:spPr>
          <a:ln w="9525">
            <a:noFill/>
          </a:ln>
        </c:spPr>
        <c:crossAx val="9802464"/>
        <c:crosses val="autoZero"/>
        <c:auto val="1"/>
        <c:lblOffset val="100"/>
        <c:tickLblSkip val="1"/>
        <c:noMultiLvlLbl val="0"/>
      </c:catAx>
      <c:valAx>
        <c:axId val="9802464"/>
        <c:scaling>
          <c:orientation val="minMax"/>
        </c:scaling>
        <c:axPos val="t"/>
        <c:delete val="1"/>
        <c:majorTickMark val="out"/>
        <c:minorTickMark val="none"/>
        <c:tickLblPos val="nextTo"/>
        <c:crossAx val="8545703"/>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2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21497461"/>
        <c:axId val="59259422"/>
      </c:barChart>
      <c:catAx>
        <c:axId val="2149746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259422"/>
        <c:crosses val="autoZero"/>
        <c:auto val="1"/>
        <c:lblOffset val="100"/>
        <c:tickLblSkip val="2"/>
        <c:noMultiLvlLbl val="0"/>
      </c:catAx>
      <c:valAx>
        <c:axId val="5925942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149746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63572751"/>
        <c:axId val="35283848"/>
      </c:barChart>
      <c:catAx>
        <c:axId val="6357275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5283848"/>
        <c:crosses val="autoZero"/>
        <c:auto val="1"/>
        <c:lblOffset val="100"/>
        <c:tickLblSkip val="4"/>
        <c:noMultiLvlLbl val="0"/>
      </c:catAx>
      <c:valAx>
        <c:axId val="3528384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357275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49119177"/>
        <c:axId val="39419410"/>
      </c:barChart>
      <c:catAx>
        <c:axId val="4911917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9419410"/>
        <c:crosses val="autoZero"/>
        <c:auto val="1"/>
        <c:lblOffset val="100"/>
        <c:tickLblSkip val="3"/>
        <c:noMultiLvlLbl val="0"/>
      </c:catAx>
      <c:valAx>
        <c:axId val="3941941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911917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19230371"/>
        <c:axId val="38855612"/>
      </c:barChart>
      <c:catAx>
        <c:axId val="1923037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8855612"/>
        <c:crosses val="autoZero"/>
        <c:auto val="1"/>
        <c:lblOffset val="100"/>
        <c:tickLblSkip val="2"/>
        <c:noMultiLvlLbl val="0"/>
      </c:catAx>
      <c:valAx>
        <c:axId val="3885561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23037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14156189"/>
        <c:axId val="60296838"/>
      </c:barChart>
      <c:catAx>
        <c:axId val="1415618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0296838"/>
        <c:crosses val="autoZero"/>
        <c:auto val="1"/>
        <c:lblOffset val="100"/>
        <c:tickLblSkip val="4"/>
        <c:noMultiLvlLbl val="0"/>
      </c:catAx>
      <c:valAx>
        <c:axId val="602968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415618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5800631"/>
        <c:axId val="52205680"/>
      </c:barChart>
      <c:catAx>
        <c:axId val="580063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205680"/>
        <c:crosses val="autoZero"/>
        <c:auto val="1"/>
        <c:lblOffset val="100"/>
        <c:tickLblSkip val="3"/>
        <c:noMultiLvlLbl val="0"/>
      </c:catAx>
      <c:valAx>
        <c:axId val="5220568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80063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89073"/>
        <c:axId val="801658"/>
      </c:barChart>
      <c:catAx>
        <c:axId val="8907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801658"/>
        <c:crosses val="autoZero"/>
        <c:auto val="1"/>
        <c:lblOffset val="100"/>
        <c:tickLblSkip val="2"/>
        <c:noMultiLvlLbl val="0"/>
      </c:catAx>
      <c:valAx>
        <c:axId val="80165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8907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7214923"/>
        <c:axId val="64934308"/>
      </c:barChart>
      <c:catAx>
        <c:axId val="721492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4934308"/>
        <c:crosses val="autoZero"/>
        <c:auto val="1"/>
        <c:lblOffset val="100"/>
        <c:tickLblSkip val="4"/>
        <c:noMultiLvlLbl val="0"/>
      </c:catAx>
      <c:valAx>
        <c:axId val="6493430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721492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47537861"/>
        <c:axId val="25187566"/>
      </c:barChart>
      <c:catAx>
        <c:axId val="4753786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187566"/>
        <c:crosses val="autoZero"/>
        <c:auto val="1"/>
        <c:lblOffset val="100"/>
        <c:tickLblSkip val="3"/>
        <c:noMultiLvlLbl val="0"/>
      </c:catAx>
      <c:valAx>
        <c:axId val="2518756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753786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25361503"/>
        <c:axId val="26926936"/>
      </c:barChart>
      <c:catAx>
        <c:axId val="2536150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926936"/>
        <c:crosses val="autoZero"/>
        <c:auto val="1"/>
        <c:lblOffset val="100"/>
        <c:tickLblSkip val="2"/>
        <c:noMultiLvlLbl val="0"/>
      </c:catAx>
      <c:valAx>
        <c:axId val="2692693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36150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35"/>
          <c:y val="0.03825"/>
          <c:w val="0.93275"/>
          <c:h val="0.9255"/>
        </c:manualLayout>
      </c:layout>
      <c:barChart>
        <c:barDir val="bar"/>
        <c:grouping val="clustered"/>
        <c:varyColors val="0"/>
        <c:ser>
          <c:idx val="0"/>
          <c:order val="0"/>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data!$M$135:$R$135</c:f>
              <c:strCache/>
            </c:strRef>
          </c:cat>
          <c:val>
            <c:numRef>
              <c:f>data!$M$144:$R$144</c:f>
              <c:numCache/>
            </c:numRef>
          </c:val>
        </c:ser>
        <c:gapWidth val="80"/>
        <c:axId val="21113313"/>
        <c:axId val="55802090"/>
      </c:barChart>
      <c:catAx>
        <c:axId val="21113313"/>
        <c:scaling>
          <c:orientation val="maxMin"/>
        </c:scaling>
        <c:axPos val="l"/>
        <c:delete val="1"/>
        <c:majorTickMark val="out"/>
        <c:minorTickMark val="none"/>
        <c:tickLblPos val="nextTo"/>
        <c:crossAx val="55802090"/>
        <c:crosses val="autoZero"/>
        <c:auto val="1"/>
        <c:lblOffset val="100"/>
        <c:noMultiLvlLbl val="0"/>
      </c:catAx>
      <c:valAx>
        <c:axId val="55802090"/>
        <c:scaling>
          <c:orientation val="minMax"/>
        </c:scaling>
        <c:axPos val="t"/>
        <c:delete val="1"/>
        <c:majorTickMark val="out"/>
        <c:minorTickMark val="none"/>
        <c:tickLblPos val="nextTo"/>
        <c:crossAx val="21113313"/>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2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1015833"/>
        <c:axId val="33598178"/>
      </c:barChart>
      <c:catAx>
        <c:axId val="4101583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3598178"/>
        <c:crosses val="autoZero"/>
        <c:auto val="1"/>
        <c:lblOffset val="100"/>
        <c:tickLblSkip val="4"/>
        <c:noMultiLvlLbl val="0"/>
      </c:catAx>
      <c:valAx>
        <c:axId val="3359817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101583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3948147"/>
        <c:axId val="37097868"/>
      </c:barChart>
      <c:catAx>
        <c:axId val="3394814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7097868"/>
        <c:crosses val="autoZero"/>
        <c:auto val="1"/>
        <c:lblOffset val="100"/>
        <c:tickLblSkip val="3"/>
        <c:noMultiLvlLbl val="0"/>
      </c:catAx>
      <c:valAx>
        <c:axId val="3709786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94814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5445357"/>
        <c:axId val="52137302"/>
      </c:barChart>
      <c:catAx>
        <c:axId val="6544535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137302"/>
        <c:crosses val="autoZero"/>
        <c:auto val="1"/>
        <c:lblOffset val="100"/>
        <c:tickLblSkip val="2"/>
        <c:noMultiLvlLbl val="0"/>
      </c:catAx>
      <c:valAx>
        <c:axId val="5213730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544535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6582535"/>
        <c:axId val="62371904"/>
      </c:barChart>
      <c:catAx>
        <c:axId val="6658253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2371904"/>
        <c:crosses val="autoZero"/>
        <c:auto val="1"/>
        <c:lblOffset val="100"/>
        <c:tickLblSkip val="4"/>
        <c:noMultiLvlLbl val="0"/>
      </c:catAx>
      <c:valAx>
        <c:axId val="6237190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658253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4476225"/>
        <c:axId val="18959434"/>
      </c:barChart>
      <c:catAx>
        <c:axId val="2447622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959434"/>
        <c:crosses val="autoZero"/>
        <c:auto val="1"/>
        <c:lblOffset val="100"/>
        <c:tickLblSkip val="3"/>
        <c:noMultiLvlLbl val="0"/>
      </c:catAx>
      <c:valAx>
        <c:axId val="1895943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47622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6417179"/>
        <c:axId val="59319156"/>
      </c:barChart>
      <c:catAx>
        <c:axId val="3641717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319156"/>
        <c:crosses val="autoZero"/>
        <c:auto val="1"/>
        <c:lblOffset val="100"/>
        <c:tickLblSkip val="2"/>
        <c:noMultiLvlLbl val="0"/>
      </c:catAx>
      <c:valAx>
        <c:axId val="5931915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41717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4110357"/>
        <c:axId val="40122302"/>
      </c:barChart>
      <c:catAx>
        <c:axId val="6411035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0122302"/>
        <c:crosses val="autoZero"/>
        <c:auto val="1"/>
        <c:lblOffset val="100"/>
        <c:tickLblSkip val="4"/>
        <c:noMultiLvlLbl val="0"/>
      </c:catAx>
      <c:valAx>
        <c:axId val="4012230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411035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5556399"/>
        <c:axId val="28681000"/>
      </c:barChart>
      <c:catAx>
        <c:axId val="2555639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8681000"/>
        <c:crosses val="autoZero"/>
        <c:auto val="1"/>
        <c:lblOffset val="100"/>
        <c:tickLblSkip val="3"/>
        <c:noMultiLvlLbl val="0"/>
      </c:catAx>
      <c:valAx>
        <c:axId val="2868100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55639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6802409"/>
        <c:axId val="41459634"/>
      </c:barChart>
      <c:catAx>
        <c:axId val="5680240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1459634"/>
        <c:crosses val="autoZero"/>
        <c:auto val="1"/>
        <c:lblOffset val="100"/>
        <c:tickLblSkip val="2"/>
        <c:noMultiLvlLbl val="0"/>
      </c:catAx>
      <c:valAx>
        <c:axId val="4145963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680240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7592387"/>
        <c:axId val="2787164"/>
      </c:barChart>
      <c:catAx>
        <c:axId val="375923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787164"/>
        <c:crosses val="autoZero"/>
        <c:auto val="1"/>
        <c:lblOffset val="100"/>
        <c:tickLblSkip val="4"/>
        <c:noMultiLvlLbl val="0"/>
      </c:catAx>
      <c:valAx>
        <c:axId val="278716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75923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25"/>
          <c:y val="0.02875"/>
          <c:w val="0.8825"/>
          <c:h val="0.8177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38100">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numRef>
              <c:f>data!$B$170:$K$170</c:f>
              <c:numCache/>
            </c:numRef>
          </c:cat>
          <c:val>
            <c:numRef>
              <c:f>data!$B$171:$K$171</c:f>
              <c:numCache/>
            </c:numRef>
          </c:val>
          <c:smooth val="0"/>
        </c:ser>
        <c:ser>
          <c:idx val="1"/>
          <c:order val="1"/>
          <c:tx>
            <c:strRef>
              <c:f>data!$A$19</c:f>
              <c:strCache>
                <c:ptCount val="1"/>
                <c:pt idx="0">
                  <c:v>Oost-Vlaanderen</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31750" cmpd="dbl">
                <a:solidFill>
                  <a:srgbClr val="008080"/>
                </a:solidFill>
                <a:prstDash val="solid"/>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numRef>
              <c:f>data!$B$170:$K$170</c:f>
              <c:numCache/>
            </c:numRef>
          </c:cat>
          <c:val>
            <c:numRef>
              <c:f>data!$B$172:$K$172</c:f>
              <c:numCache/>
            </c:numRef>
          </c:val>
          <c:smooth val="0"/>
        </c:ser>
        <c:ser>
          <c:idx val="2"/>
          <c:order val="2"/>
          <c:tx>
            <c:strRef>
              <c:f>data!$A$25</c:f>
              <c:strCache>
                <c:ptCount val="1"/>
                <c:pt idx="0">
                  <c:v>Dender-Waas</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28575">
                <a:solidFill>
                  <a:srgbClr val="0000FF"/>
                </a:solidFill>
                <a:prstDash val="solid"/>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numRef>
              <c:f>data!$B$170:$K$170</c:f>
              <c:numCache/>
            </c:numRef>
          </c:cat>
          <c:val>
            <c:numRef>
              <c:f>data!$B$173:$K$173</c:f>
              <c:numCache/>
            </c:numRef>
          </c:val>
          <c:smooth val="0"/>
        </c:ser>
        <c:ser>
          <c:idx val="3"/>
          <c:order val="3"/>
          <c:tx>
            <c:strRef>
              <c:f>data!$A$31</c:f>
              <c:strCache>
                <c:ptCount val="1"/>
                <c:pt idx="0">
                  <c:v>Gent &amp; Rand</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28575">
                <a:solidFill>
                  <a:srgbClr val="A5BFCF"/>
                </a:solidFill>
                <a:prstDash val="solid"/>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numRef>
              <c:f>data!$B$170:$K$170</c:f>
              <c:numCache/>
            </c:numRef>
          </c:cat>
          <c:val>
            <c:numRef>
              <c:f>data!$B$174:$K$174</c:f>
              <c:numCache/>
            </c:numRef>
          </c:val>
          <c:smooth val="0"/>
        </c:ser>
        <c:ser>
          <c:idx val="4"/>
          <c:order val="4"/>
          <c:tx>
            <c:strRef>
              <c:f>data!$A$37</c:f>
              <c:strCache>
                <c:ptCount val="1"/>
                <c:pt idx="0">
                  <c:v>Meetjesland</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28575">
                <a:solidFill>
                  <a:srgbClr val="2E638B"/>
                </a:solidFill>
                <a:prstDash val="solid"/>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numRef>
              <c:f>data!$B$170:$K$170</c:f>
              <c:numCache/>
            </c:numRef>
          </c:cat>
          <c:val>
            <c:numRef>
              <c:f>data!$B$175:$K$175</c:f>
              <c:numCache/>
            </c:numRef>
          </c:val>
          <c:smooth val="0"/>
        </c:ser>
        <c:ser>
          <c:idx val="5"/>
          <c:order val="5"/>
          <c:tx>
            <c:strRef>
              <c:f>data!$A$43</c:f>
              <c:strCache>
                <c:ptCount val="1"/>
                <c:pt idx="0">
                  <c:v>Z-O-Vlaanderen</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solidFill>
              <a:ln>
                <a:solidFill>
                  <a:srgbClr val="00B0F0"/>
                </a:solidFill>
              </a:ln>
            </c:spPr>
          </c:marker>
          <c:dPt>
            <c:idx val="0"/>
            <c:spPr>
              <a:ln>
                <a:solidFill>
                  <a:srgbClr val="00B0F0"/>
                </a:solidFill>
              </a:ln>
            </c:spPr>
            <c:marker>
              <c:size val="4"/>
              <c:spPr>
                <a:solidFill>
                  <a:schemeClr val="bg1"/>
                </a:solidFill>
                <a:ln>
                  <a:solidFill>
                    <a:srgbClr val="00B0F0"/>
                  </a:solidFill>
                </a:ln>
              </c:spPr>
            </c:marker>
          </c:dPt>
          <c:dPt>
            <c:idx val="1"/>
            <c:spPr>
              <a:ln>
                <a:solidFill>
                  <a:srgbClr val="00B0F0"/>
                </a:solidFill>
              </a:ln>
            </c:spPr>
            <c:marker>
              <c:size val="4"/>
              <c:spPr>
                <a:solidFill>
                  <a:schemeClr val="bg1"/>
                </a:solidFill>
                <a:ln>
                  <a:solidFill>
                    <a:srgbClr val="00B0F0"/>
                  </a:solidFill>
                </a:ln>
              </c:spPr>
            </c:marker>
          </c:dPt>
          <c:dPt>
            <c:idx val="2"/>
            <c:spPr>
              <a:ln>
                <a:solidFill>
                  <a:srgbClr val="00B0F0"/>
                </a:solidFill>
              </a:ln>
            </c:spPr>
            <c:marker>
              <c:size val="4"/>
              <c:spPr>
                <a:solidFill>
                  <a:schemeClr val="bg1"/>
                </a:solidFill>
                <a:ln>
                  <a:solidFill>
                    <a:srgbClr val="00B0F0"/>
                  </a:solidFill>
                </a:ln>
              </c:spPr>
            </c:marker>
          </c:dPt>
          <c:dPt>
            <c:idx val="3"/>
            <c:spPr>
              <a:ln>
                <a:solidFill>
                  <a:srgbClr val="00B0F0"/>
                </a:solidFill>
              </a:ln>
            </c:spPr>
            <c:marker>
              <c:size val="4"/>
              <c:spPr>
                <a:solidFill>
                  <a:schemeClr val="bg1"/>
                </a:solidFill>
                <a:ln>
                  <a:solidFill>
                    <a:srgbClr val="00B0F0"/>
                  </a:solidFill>
                </a:ln>
              </c:spPr>
            </c:marker>
          </c:dPt>
          <c:dPt>
            <c:idx val="4"/>
            <c:spPr>
              <a:ln>
                <a:solidFill>
                  <a:srgbClr val="00B0F0"/>
                </a:solidFill>
              </a:ln>
            </c:spPr>
            <c:marker>
              <c:size val="4"/>
              <c:spPr>
                <a:solidFill>
                  <a:schemeClr val="bg1"/>
                </a:solidFill>
                <a:ln>
                  <a:solidFill>
                    <a:srgbClr val="00B0F0"/>
                  </a:solidFill>
                </a:ln>
              </c:spPr>
            </c:marker>
          </c:dPt>
          <c:dPt>
            <c:idx val="5"/>
            <c:spPr>
              <a:ln>
                <a:solidFill>
                  <a:srgbClr val="00B0F0"/>
                </a:solidFill>
              </a:ln>
            </c:spPr>
            <c:marker>
              <c:size val="4"/>
              <c:spPr>
                <a:solidFill>
                  <a:schemeClr val="bg1"/>
                </a:solidFill>
                <a:ln>
                  <a:solidFill>
                    <a:srgbClr val="00B0F0"/>
                  </a:solidFill>
                </a:ln>
              </c:spPr>
            </c:marker>
          </c:dPt>
          <c:dPt>
            <c:idx val="6"/>
            <c:spPr>
              <a:ln>
                <a:solidFill>
                  <a:srgbClr val="00B0F0"/>
                </a:solidFill>
              </a:ln>
            </c:spPr>
            <c:marker>
              <c:size val="4"/>
              <c:spPr>
                <a:solidFill>
                  <a:schemeClr val="bg1"/>
                </a:solidFill>
                <a:ln>
                  <a:solidFill>
                    <a:srgbClr val="00B0F0"/>
                  </a:solidFill>
                </a:ln>
              </c:spPr>
            </c:marker>
          </c:dPt>
          <c:dPt>
            <c:idx val="7"/>
            <c:spPr>
              <a:ln>
                <a:solidFill>
                  <a:srgbClr val="00B0F0"/>
                </a:solidFill>
              </a:ln>
            </c:spPr>
            <c:marker>
              <c:size val="4"/>
              <c:spPr>
                <a:solidFill>
                  <a:schemeClr val="bg1"/>
                </a:solidFill>
                <a:ln>
                  <a:solidFill>
                    <a:srgbClr val="00B0F0"/>
                  </a:solidFill>
                </a:ln>
              </c:spPr>
            </c:marker>
          </c:dPt>
          <c:dPt>
            <c:idx val="8"/>
            <c:spPr>
              <a:ln>
                <a:solidFill>
                  <a:srgbClr val="00B0F0"/>
                </a:solidFill>
              </a:ln>
            </c:spPr>
            <c:marker>
              <c:size val="4"/>
              <c:spPr>
                <a:solidFill>
                  <a:schemeClr val="bg1"/>
                </a:solidFill>
                <a:ln>
                  <a:solidFill>
                    <a:srgbClr val="00B0F0"/>
                  </a:solidFill>
                </a:ln>
              </c:spPr>
            </c:marker>
          </c:dPt>
          <c:dPt>
            <c:idx val="9"/>
            <c:spPr>
              <a:ln w="28575">
                <a:solidFill>
                  <a:srgbClr val="00B0F0"/>
                </a:solidFill>
                <a:prstDash val="solid"/>
              </a:ln>
            </c:spPr>
            <c:marker>
              <c:size val="4"/>
              <c:spPr>
                <a:solidFill>
                  <a:schemeClr val="bg1"/>
                </a:solidFill>
                <a:ln>
                  <a:solidFill>
                    <a:srgbClr val="00B0F0"/>
                  </a:solidFill>
                </a:ln>
              </c:spPr>
            </c:marker>
          </c:dPt>
          <c:dPt>
            <c:idx val="10"/>
            <c:spPr>
              <a:ln w="19050">
                <a:solidFill>
                  <a:srgbClr val="00B0F0"/>
                </a:solidFill>
                <a:prstDash val="sysDot"/>
              </a:ln>
            </c:spPr>
            <c:marker>
              <c:size val="4"/>
              <c:spPr>
                <a:solidFill>
                  <a:schemeClr val="bg1"/>
                </a:solidFill>
                <a:ln>
                  <a:solidFill>
                    <a:srgbClr val="00B0F0"/>
                  </a:solidFill>
                </a:ln>
              </c:spPr>
            </c:marker>
          </c:dPt>
          <c:dPt>
            <c:idx val="11"/>
            <c:spPr>
              <a:ln w="19050">
                <a:solidFill>
                  <a:srgbClr val="00B0F0"/>
                </a:solidFill>
                <a:prstDash val="sysDot"/>
              </a:ln>
            </c:spPr>
            <c:marker>
              <c:size val="4"/>
              <c:spPr>
                <a:solidFill>
                  <a:schemeClr val="bg1"/>
                </a:solidFill>
                <a:ln>
                  <a:solidFill>
                    <a:srgbClr val="00B0F0"/>
                  </a:solidFill>
                </a:ln>
              </c:spPr>
            </c:marker>
          </c:dPt>
          <c:dPt>
            <c:idx val="12"/>
            <c:spPr>
              <a:ln w="19050">
                <a:solidFill>
                  <a:srgbClr val="00B0F0"/>
                </a:solidFill>
                <a:prstDash val="sysDot"/>
              </a:ln>
            </c:spPr>
            <c:marker>
              <c:size val="4"/>
              <c:spPr>
                <a:solidFill>
                  <a:schemeClr val="bg1"/>
                </a:solidFill>
                <a:ln>
                  <a:solidFill>
                    <a:srgbClr val="00B0F0"/>
                  </a:solidFill>
                </a:ln>
              </c:spPr>
            </c:marker>
          </c:dPt>
          <c:dPt>
            <c:idx val="13"/>
            <c:spPr>
              <a:ln w="19050">
                <a:solidFill>
                  <a:srgbClr val="00B0F0"/>
                </a:solidFill>
                <a:prstDash val="sysDot"/>
              </a:ln>
            </c:spPr>
            <c:marker>
              <c:size val="4"/>
              <c:spPr>
                <a:solidFill>
                  <a:schemeClr val="bg1"/>
                </a:solidFill>
                <a:ln>
                  <a:solidFill>
                    <a:srgbClr val="00B0F0"/>
                  </a:solidFill>
                </a:ln>
              </c:spPr>
            </c:marker>
          </c:dPt>
          <c:dPt>
            <c:idx val="14"/>
            <c:spPr>
              <a:ln w="19050">
                <a:solidFill>
                  <a:srgbClr val="00B0F0"/>
                </a:solidFill>
                <a:prstDash val="sysDot"/>
              </a:ln>
            </c:spPr>
            <c:marker>
              <c:size val="4"/>
              <c:spPr>
                <a:solidFill>
                  <a:schemeClr val="bg1"/>
                </a:solidFill>
                <a:ln>
                  <a:solidFill>
                    <a:srgbClr val="00B0F0"/>
                  </a:solidFill>
                </a:ln>
              </c:spPr>
            </c:marker>
          </c:dPt>
          <c:dPt>
            <c:idx val="15"/>
            <c:spPr>
              <a:ln w="19050">
                <a:solidFill>
                  <a:srgbClr val="00B0F0"/>
                </a:solidFill>
                <a:prstDash val="sysDot"/>
              </a:ln>
            </c:spPr>
            <c:marker>
              <c:size val="4"/>
              <c:spPr>
                <a:solidFill>
                  <a:schemeClr val="bg1"/>
                </a:solidFill>
                <a:ln>
                  <a:solidFill>
                    <a:srgbClr val="00B0F0"/>
                  </a:solidFill>
                </a:ln>
              </c:spPr>
            </c:marker>
          </c:dPt>
          <c:dPt>
            <c:idx val="16"/>
            <c:spPr>
              <a:ln w="19050">
                <a:solidFill>
                  <a:srgbClr val="00B0F0"/>
                </a:solidFill>
                <a:prstDash val="sysDot"/>
              </a:ln>
            </c:spPr>
            <c:marker>
              <c:size val="4"/>
              <c:spPr>
                <a:solidFill>
                  <a:schemeClr val="bg1"/>
                </a:solidFill>
                <a:ln>
                  <a:solidFill>
                    <a:srgbClr val="00B0F0"/>
                  </a:solidFill>
                </a:ln>
              </c:spPr>
            </c:marker>
          </c:dPt>
          <c:dPt>
            <c:idx val="17"/>
            <c:spPr>
              <a:ln w="19050">
                <a:solidFill>
                  <a:srgbClr val="00B0F0"/>
                </a:solidFill>
                <a:prstDash val="sysDot"/>
              </a:ln>
            </c:spPr>
            <c:marker>
              <c:size val="4"/>
              <c:spPr>
                <a:solidFill>
                  <a:schemeClr val="bg1"/>
                </a:solidFill>
                <a:ln>
                  <a:solidFill>
                    <a:srgbClr val="00B0F0"/>
                  </a:solidFill>
                </a:ln>
              </c:spPr>
            </c:marker>
          </c:dPt>
          <c:dPt>
            <c:idx val="18"/>
            <c:spPr>
              <a:ln w="19050">
                <a:solidFill>
                  <a:srgbClr val="00B0F0"/>
                </a:solidFill>
                <a:prstDash val="sysDot"/>
              </a:ln>
            </c:spPr>
            <c:marker>
              <c:size val="4"/>
              <c:spPr>
                <a:solidFill>
                  <a:schemeClr val="bg1"/>
                </a:solidFill>
                <a:ln>
                  <a:solidFill>
                    <a:srgbClr val="00B0F0"/>
                  </a:solidFill>
                </a:ln>
              </c:spPr>
            </c:marker>
          </c:dPt>
          <c:dLbls>
            <c:numFmt formatCode="General" sourceLinked="1"/>
            <c:showLegendKey val="0"/>
            <c:showVal val="0"/>
            <c:showBubbleSize val="0"/>
            <c:showCatName val="0"/>
            <c:showSerName val="0"/>
            <c:showLeaderLines val="1"/>
            <c:showPercent val="0"/>
          </c:dLbls>
          <c:cat>
            <c:numRef>
              <c:f>data!$B$170:$K$170</c:f>
              <c:numCache/>
            </c:numRef>
          </c:cat>
          <c:val>
            <c:numRef>
              <c:f>data!$B$176:$K$176</c:f>
              <c:numCache/>
            </c:numRef>
          </c:val>
          <c:smooth val="0"/>
        </c:ser>
        <c:ser>
          <c:idx val="6"/>
          <c:order val="6"/>
          <c:tx>
            <c:v>Doelstelling Pact 2020</c:v>
          </c:tx>
          <c:spPr>
            <a:ln w="38100">
              <a:solidFill>
                <a:schemeClr val="accent3">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08625"/>
                  <c:y val="-0.02825"/>
                </c:manualLayout>
              </c:layout>
              <c:txPr>
                <a:bodyPr vert="horz" rot="0" anchor="ctr"/>
                <a:lstStyle/>
                <a:p>
                  <a:pPr algn="ctr">
                    <a:defRPr lang="en-US" cap="none" sz="1200" b="1" i="0" u="none" baseline="0">
                      <a:solidFill>
                        <a:schemeClr val="accent3">
                          <a:lumMod val="50000"/>
                        </a:schemeClr>
                      </a:solidFill>
                      <a:latin typeface="Calibri"/>
                      <a:ea typeface="Calibri"/>
                      <a:cs typeface="Calibri"/>
                    </a:defRPr>
                  </a:pPr>
                </a:p>
              </c:txPr>
              <c:numFmt formatCode="General" sourceLinked="1"/>
              <c:spPr>
                <a:solidFill>
                  <a:schemeClr val="accent3">
                    <a:lumMod val="20000"/>
                    <a:lumOff val="80000"/>
                  </a:schemeClr>
                </a:solidFill>
              </c:spPr>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data!$B$177:$K$177</c:f>
              <c:numCache/>
            </c:numRef>
          </c:val>
          <c:smooth val="0"/>
        </c:ser>
        <c:axId val="32456763"/>
        <c:axId val="23675412"/>
      </c:lineChart>
      <c:catAx>
        <c:axId val="32456763"/>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23675412"/>
        <c:crosses val="autoZero"/>
        <c:auto val="1"/>
        <c:lblOffset val="100"/>
        <c:tickLblSkip val="1"/>
        <c:noMultiLvlLbl val="0"/>
      </c:catAx>
      <c:valAx>
        <c:axId val="23675412"/>
        <c:scaling>
          <c:orientation val="minMax"/>
        </c:scaling>
        <c:axPos val="l"/>
        <c:majorGridlines>
          <c:spPr>
            <a:ln w="3175">
              <a:solidFill>
                <a:srgbClr val="A5BFCF"/>
              </a:solidFill>
              <a:prstDash val="solid"/>
            </a:ln>
          </c:spPr>
        </c:majorGridlines>
        <c:delete val="0"/>
        <c:numFmt formatCode="#,##0" sourceLinked="0"/>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32456763"/>
        <c:crosses val="autoZero"/>
        <c:crossBetween val="between"/>
        <c:dispUnits/>
      </c:valAx>
      <c:spPr>
        <a:solidFill>
          <a:srgbClr val="FFFFFF"/>
        </a:solidFill>
        <a:ln w="25400">
          <a:noFill/>
        </a:ln>
      </c:spPr>
    </c:plotArea>
    <c:legend>
      <c:legendPos val="b"/>
      <c:legendEntry>
        <c:idx val="6"/>
        <c:delete val="1"/>
      </c:legendEntry>
      <c:layout>
        <c:manualLayout>
          <c:xMode val="edge"/>
          <c:yMode val="edge"/>
          <c:x val="0.018"/>
          <c:y val="0.908"/>
          <c:w val="0.96575"/>
          <c:h val="0.08"/>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5084477"/>
        <c:axId val="24433702"/>
      </c:barChart>
      <c:catAx>
        <c:axId val="2508447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433702"/>
        <c:crosses val="autoZero"/>
        <c:auto val="1"/>
        <c:lblOffset val="100"/>
        <c:tickLblSkip val="3"/>
        <c:noMultiLvlLbl val="0"/>
      </c:catAx>
      <c:valAx>
        <c:axId val="2443370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08447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8576727"/>
        <c:axId val="32972816"/>
      </c:barChart>
      <c:catAx>
        <c:axId val="1857672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2972816"/>
        <c:crosses val="autoZero"/>
        <c:auto val="1"/>
        <c:lblOffset val="100"/>
        <c:tickLblSkip val="2"/>
        <c:noMultiLvlLbl val="0"/>
      </c:catAx>
      <c:valAx>
        <c:axId val="3297281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57672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5"/>
          <c:y val="0.0375"/>
          <c:w val="0.9195"/>
          <c:h val="0.7192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multiLvlStrRef>
              <c:f>data!$B$484:$AH$485</c:f>
              <c:multiLvlStrCache/>
            </c:multiLvlStrRef>
          </c:cat>
          <c:val>
            <c:numRef>
              <c:f>data!$B$486:$AH$486</c:f>
              <c:numCache/>
            </c:numRef>
          </c:val>
          <c:smooth val="0"/>
        </c:ser>
        <c:ser>
          <c:idx val="1"/>
          <c:order val="1"/>
          <c:tx>
            <c:v>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multiLvlStrRef>
              <c:f>data!$B$484:$AH$485</c:f>
              <c:multiLvlStrCache/>
            </c:multiLvlStrRef>
          </c:cat>
          <c:val>
            <c:numRef>
              <c:f>data!$B$491:$AH$491</c:f>
              <c:numCache/>
            </c:numRef>
          </c:val>
          <c:smooth val="0"/>
        </c:ser>
        <c:marker val="1"/>
        <c:axId val="28319889"/>
        <c:axId val="53552410"/>
      </c:lineChart>
      <c:catAx>
        <c:axId val="28319889"/>
        <c:scaling>
          <c:orientation val="minMax"/>
        </c:scaling>
        <c:axPos val="b"/>
        <c:delete val="0"/>
        <c:numFmt formatCode="mmm/yy" sourceLinked="1"/>
        <c:majorTickMark val="out"/>
        <c:minorTickMark val="none"/>
        <c:tickLblPos val="nextTo"/>
        <c:spPr>
          <a:ln w="9525">
            <a:noFill/>
          </a:ln>
        </c:spPr>
        <c:txPr>
          <a:bodyPr/>
          <a:lstStyle/>
          <a:p>
            <a:pPr>
              <a:defRPr lang="en-US" cap="none" sz="1200" b="0" i="0" u="none" baseline="0">
                <a:solidFill>
                  <a:srgbClr val="2E638B"/>
                </a:solidFill>
                <a:latin typeface="Calibri"/>
                <a:ea typeface="Calibri"/>
                <a:cs typeface="Calibri"/>
              </a:defRPr>
            </a:pPr>
          </a:p>
        </c:txPr>
        <c:crossAx val="53552410"/>
        <c:crosses val="autoZero"/>
        <c:auto val="1"/>
        <c:lblOffset val="100"/>
        <c:tickLblSkip val="1"/>
        <c:noMultiLvlLbl val="0"/>
      </c:catAx>
      <c:valAx>
        <c:axId val="53552410"/>
        <c:scaling>
          <c:orientation val="minMax"/>
          <c:min val="50"/>
        </c:scaling>
        <c:axPos val="l"/>
        <c:majorGridlines>
          <c:spPr>
            <a:ln w="3175">
              <a:solidFill>
                <a:srgbClr val="D3E5E8"/>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00" b="0" i="0" u="none" baseline="0">
                <a:solidFill>
                  <a:srgbClr val="2E638B"/>
                </a:solidFill>
                <a:latin typeface="Calibri"/>
                <a:ea typeface="Calibri"/>
                <a:cs typeface="Calibri"/>
              </a:defRPr>
            </a:pPr>
          </a:p>
        </c:txPr>
        <c:crossAx val="28319889"/>
        <c:crosses val="autoZero"/>
        <c:crossBetween val="between"/>
        <c:dispUnits/>
        <c:majorUnit val="25"/>
      </c:valAx>
      <c:spPr>
        <a:solidFill>
          <a:srgbClr val="FFFFFF"/>
        </a:solidFill>
        <a:ln w="25400">
          <a:noFill/>
        </a:ln>
      </c:spPr>
    </c:plotArea>
    <c:legend>
      <c:legendPos val="b"/>
      <c:layout>
        <c:manualLayout>
          <c:xMode val="edge"/>
          <c:yMode val="edge"/>
          <c:x val="0.2495"/>
          <c:y val="0.88975"/>
          <c:w val="0.53475"/>
          <c:h val="0.0765"/>
        </c:manualLayout>
      </c:layout>
      <c:overlay val="0"/>
      <c:spPr>
        <a:solidFill>
          <a:srgbClr val="FFFFFF"/>
        </a:solidFill>
        <a:ln w="25400">
          <a:noFill/>
        </a:ln>
      </c:spPr>
      <c:txPr>
        <a:bodyPr vert="horz" rot="0"/>
        <a:lstStyle/>
        <a:p>
          <a:pPr>
            <a:defRPr lang="en-US" cap="none" sz="14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25" b="0"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0" i="0" u="none" baseline="0">
                <a:solidFill>
                  <a:srgbClr val="2E638B"/>
                </a:solidFill>
                <a:latin typeface="Calibri"/>
                <a:ea typeface="Calibri"/>
                <a:cs typeface="Calibri"/>
              </a:rPr>
              <a:t>
</a:t>
            </a:r>
          </a:p>
        </c:rich>
      </c:tx>
      <c:layout>
        <c:manualLayout>
          <c:xMode val="edge"/>
          <c:yMode val="edge"/>
          <c:x val="0.4975"/>
          <c:y val="0.03125"/>
        </c:manualLayout>
      </c:layout>
      <c:overlay val="0"/>
      <c:spPr>
        <a:noFill/>
        <a:ln w="25400">
          <a:noFill/>
        </a:ln>
      </c:spPr>
    </c:title>
    <c:plotArea>
      <c:layout>
        <c:manualLayout>
          <c:layoutTarget val="inner"/>
          <c:xMode val="edge"/>
          <c:yMode val="edge"/>
          <c:x val="0.072"/>
          <c:y val="0.056"/>
          <c:w val="0.8915"/>
          <c:h val="0.72"/>
        </c:manualLayout>
      </c:layout>
      <c:lineChart>
        <c:grouping val="standard"/>
        <c:varyColors val="0"/>
        <c:ser>
          <c:idx val="0"/>
          <c:order val="0"/>
          <c:tx>
            <c:v>Dender-Waas</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multiLvlStrRef>
              <c:f>data!$B$494:$AE$495</c:f>
              <c:multiLvlStrCache/>
            </c:multiLvlStrRef>
          </c:cat>
          <c:val>
            <c:numRef>
              <c:f>data!$B$498:$AE$498</c:f>
              <c:numCache/>
            </c:numRef>
          </c:val>
          <c:smooth val="0"/>
        </c:ser>
        <c:ser>
          <c:idx val="4"/>
          <c:order val="1"/>
          <c:tx>
            <c:v>Gent &amp; Rand</c:v>
          </c:tx>
          <c:spPr>
            <a:ln w="31750" cmpd="dbl">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multiLvlStrRef>
              <c:f>data!$B$494:$AE$495</c:f>
              <c:multiLvlStrCache/>
            </c:multiLvlStrRef>
          </c:cat>
          <c:val>
            <c:numRef>
              <c:f>data!$B$499:$AE$499</c:f>
              <c:numCache/>
            </c:numRef>
          </c:val>
          <c:smooth val="0"/>
        </c:ser>
        <c:ser>
          <c:idx val="2"/>
          <c:order val="2"/>
          <c:tx>
            <c:v>Meetjesland</c:v>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multiLvlStrRef>
              <c:f>data!$B$494:$AE$495</c:f>
              <c:multiLvlStrCache/>
            </c:multiLvlStrRef>
          </c:cat>
          <c:val>
            <c:numRef>
              <c:f>data!$B$500:$AE$500</c:f>
              <c:numCache/>
            </c:numRef>
          </c:val>
          <c:smooth val="0"/>
        </c:ser>
        <c:ser>
          <c:idx val="1"/>
          <c:order val="3"/>
          <c:tx>
            <c:v>Zuid-Oost-Vlaanderen</c:v>
          </c:tx>
          <c:spPr>
            <a:ln w="25400">
              <a:solidFill>
                <a:srgbClr val="00B0F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lumMod val="95000"/>
                </a:schemeClr>
              </a:solidFill>
              <a:ln>
                <a:solidFill>
                  <a:srgbClr val="00B0F0"/>
                </a:solidFill>
                <a:prstDash val="solid"/>
              </a:ln>
            </c:spPr>
          </c:marker>
          <c:dLbls>
            <c:numFmt formatCode="General" sourceLinked="1"/>
            <c:showLegendKey val="0"/>
            <c:showVal val="0"/>
            <c:showBubbleSize val="0"/>
            <c:showCatName val="0"/>
            <c:showSerName val="0"/>
            <c:showLeaderLines val="1"/>
            <c:showPercent val="0"/>
          </c:dLbls>
          <c:cat>
            <c:multiLvlStrRef>
              <c:f>data!$B$494:$AE$495</c:f>
              <c:multiLvlStrCache/>
            </c:multiLvlStrRef>
          </c:cat>
          <c:val>
            <c:numRef>
              <c:f>data!$B$501:$AE$501</c:f>
              <c:numCache/>
            </c:numRef>
          </c:val>
          <c:smooth val="0"/>
        </c:ser>
        <c:marker val="1"/>
        <c:axId val="12209643"/>
        <c:axId val="42777924"/>
      </c:lineChart>
      <c:catAx>
        <c:axId val="12209643"/>
        <c:scaling>
          <c:orientation val="minMax"/>
        </c:scaling>
        <c:axPos val="b"/>
        <c:delete val="0"/>
        <c:numFmt formatCode="mmm/yy" sourceLinked="1"/>
        <c:majorTickMark val="out"/>
        <c:minorTickMark val="none"/>
        <c:tickLblPos val="nextTo"/>
        <c:spPr>
          <a:ln w="9525">
            <a:noFill/>
          </a:ln>
        </c:spPr>
        <c:crossAx val="42777924"/>
        <c:crosses val="autoZero"/>
        <c:auto val="1"/>
        <c:lblOffset val="100"/>
        <c:tickLblSkip val="1"/>
        <c:noMultiLvlLbl val="0"/>
      </c:catAx>
      <c:valAx>
        <c:axId val="42777924"/>
        <c:scaling>
          <c:orientation val="minMax"/>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12209643"/>
        <c:crosses val="autoZero"/>
        <c:crossBetween val="between"/>
        <c:dispUnits/>
      </c:valAx>
      <c:spPr>
        <a:solidFill>
          <a:srgbClr val="FFFFFF"/>
        </a:solidFill>
        <a:ln w="25400">
          <a:noFill/>
        </a:ln>
      </c:spPr>
    </c:plotArea>
    <c:legend>
      <c:legendPos val="b"/>
      <c:layout>
        <c:manualLayout>
          <c:xMode val="edge"/>
          <c:yMode val="edge"/>
          <c:x val="0.08125"/>
          <c:y val="0.91275"/>
          <c:w val="0.87175"/>
          <c:h val="0.0707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9456997"/>
        <c:axId val="42459790"/>
      </c:barChart>
      <c:catAx>
        <c:axId val="4945699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2459790"/>
        <c:crosses val="autoZero"/>
        <c:auto val="1"/>
        <c:lblOffset val="100"/>
        <c:tickLblSkip val="4"/>
        <c:noMultiLvlLbl val="0"/>
      </c:catAx>
      <c:valAx>
        <c:axId val="4245979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945699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6593791"/>
        <c:axId val="16690936"/>
      </c:barChart>
      <c:catAx>
        <c:axId val="4659379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6690936"/>
        <c:crosses val="autoZero"/>
        <c:auto val="1"/>
        <c:lblOffset val="100"/>
        <c:tickLblSkip val="3"/>
        <c:noMultiLvlLbl val="0"/>
      </c:catAx>
      <c:valAx>
        <c:axId val="1669093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659379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6000697"/>
        <c:axId val="9788546"/>
      </c:barChart>
      <c:catAx>
        <c:axId val="1600069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9788546"/>
        <c:crosses val="autoZero"/>
        <c:auto val="1"/>
        <c:lblOffset val="100"/>
        <c:tickLblSkip val="2"/>
        <c:noMultiLvlLbl val="0"/>
      </c:catAx>
      <c:valAx>
        <c:axId val="978854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600069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5"/>
          <c:y val="0.064"/>
          <c:w val="0.87775"/>
          <c:h val="0.753"/>
        </c:manualLayout>
      </c:layout>
      <c:barChart>
        <c:barDir val="col"/>
        <c:grouping val="stacked"/>
        <c:varyColors val="0"/>
        <c:ser>
          <c:idx val="0"/>
          <c:order val="0"/>
          <c:tx>
            <c:v>Primaire sector</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data!$B$209:$E$209</c:f>
              <c:strCache/>
            </c:strRef>
          </c:cat>
          <c:val>
            <c:numRef>
              <c:f>data!$B$210:$E$210</c:f>
              <c:numCache/>
            </c:numRef>
          </c:val>
        </c:ser>
        <c:ser>
          <c:idx val="1"/>
          <c:order val="1"/>
          <c:tx>
            <c:v>Secundaire sector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125" b="1" i="0" u="none" baseline="0">
                    <a:solidFill>
                      <a:srgbClr val="D3E5E8"/>
                    </a:solidFill>
                    <a:latin typeface="Calibri"/>
                    <a:ea typeface="Calibri"/>
                    <a:cs typeface="Calibri"/>
                  </a:defRPr>
                </a:pPr>
              </a:p>
            </c:txPr>
            <c:showLegendKey val="0"/>
            <c:showVal val="1"/>
            <c:showBubbleSize val="0"/>
            <c:showCatName val="0"/>
            <c:showSerName val="0"/>
            <c:showPercent val="0"/>
          </c:dLbls>
          <c:cat>
            <c:strRef>
              <c:f>data!$B$209:$E$209</c:f>
              <c:strCache/>
            </c:strRef>
          </c:cat>
          <c:val>
            <c:numRef>
              <c:f>data!$B$211:$E$211</c:f>
              <c:numCache/>
            </c:numRef>
          </c:val>
        </c:ser>
        <c:ser>
          <c:idx val="2"/>
          <c:order val="2"/>
          <c:tx>
            <c:v>Tertiaire sector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data!$B$209:$E$209</c:f>
              <c:strCache/>
            </c:strRef>
          </c:cat>
          <c:val>
            <c:numRef>
              <c:f>data!$B$212:$E$212</c:f>
              <c:numCache/>
            </c:numRef>
          </c:val>
        </c:ser>
        <c:ser>
          <c:idx val="3"/>
          <c:order val="3"/>
          <c:tx>
            <c:v>Quartaire sector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data!$B$209:$E$209</c:f>
              <c:strCache/>
            </c:strRef>
          </c:cat>
          <c:val>
            <c:numRef>
              <c:f>data!$B$213:$E$213</c:f>
              <c:numCache/>
            </c:numRef>
          </c:val>
        </c:ser>
        <c:overlap val="100"/>
        <c:gapWidth val="80"/>
        <c:axId val="20988051"/>
        <c:axId val="54674732"/>
      </c:barChart>
      <c:catAx>
        <c:axId val="20988051"/>
        <c:scaling>
          <c:orientation val="minMax"/>
        </c:scaling>
        <c:axPos val="b"/>
        <c:delete val="0"/>
        <c:numFmt formatCode="#,##0" sourceLinked="1"/>
        <c:majorTickMark val="out"/>
        <c:minorTickMark val="none"/>
        <c:tickLblPos val="nextTo"/>
        <c:spPr>
          <a:ln w="12700">
            <a:solidFill>
              <a:srgbClr val="2E638B"/>
            </a:solidFill>
            <a:prstDash val="solid"/>
          </a:ln>
        </c:spPr>
        <c:crossAx val="54674732"/>
        <c:crosses val="autoZero"/>
        <c:auto val="1"/>
        <c:lblOffset val="100"/>
        <c:tickLblSkip val="1"/>
        <c:noMultiLvlLbl val="0"/>
      </c:catAx>
      <c:valAx>
        <c:axId val="54674732"/>
        <c:scaling>
          <c:orientation val="minMax"/>
        </c:scaling>
        <c:axPos val="l"/>
        <c:majorGridlines>
          <c:spPr>
            <a:ln w="3175">
              <a:solidFill>
                <a:srgbClr val="A5BFCF"/>
              </a:solidFill>
              <a:prstDash val="solid"/>
            </a:ln>
          </c:spPr>
        </c:majorGridlines>
        <c:delete val="0"/>
        <c:numFmt formatCode="#,##0" sourceLinked="0"/>
        <c:majorTickMark val="out"/>
        <c:minorTickMark val="none"/>
        <c:tickLblPos val="nextTo"/>
        <c:spPr>
          <a:ln w="12700">
            <a:solidFill>
              <a:srgbClr val="2E638B"/>
            </a:solidFill>
            <a:prstDash val="solid"/>
          </a:ln>
        </c:spPr>
        <c:crossAx val="20988051"/>
        <c:crosses val="autoZero"/>
        <c:crossBetween val="between"/>
        <c:dispUnits/>
      </c:valAx>
      <c:spPr>
        <a:noFill/>
        <a:ln w="25400">
          <a:noFill/>
        </a:ln>
      </c:spPr>
    </c:plotArea>
    <c:legend>
      <c:legendPos val="b"/>
      <c:layout>
        <c:manualLayout>
          <c:xMode val="edge"/>
          <c:yMode val="edge"/>
          <c:x val="0.12225"/>
          <c:y val="0.936"/>
          <c:w val="0.8255"/>
          <c:h val="0.04825"/>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2310541"/>
        <c:axId val="66577142"/>
      </c:barChart>
      <c:catAx>
        <c:axId val="2231054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6577142"/>
        <c:crosses val="autoZero"/>
        <c:auto val="1"/>
        <c:lblOffset val="100"/>
        <c:tickLblSkip val="4"/>
        <c:noMultiLvlLbl val="0"/>
      </c:catAx>
      <c:valAx>
        <c:axId val="6657714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231054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2323367"/>
        <c:axId val="24039392"/>
      </c:barChart>
      <c:catAx>
        <c:axId val="6232336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039392"/>
        <c:crosses val="autoZero"/>
        <c:auto val="1"/>
        <c:lblOffset val="100"/>
        <c:tickLblSkip val="3"/>
        <c:noMultiLvlLbl val="0"/>
      </c:catAx>
      <c:valAx>
        <c:axId val="2403939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232336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1752117"/>
        <c:axId val="38660190"/>
      </c:barChart>
      <c:catAx>
        <c:axId val="1175211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8660190"/>
        <c:crosses val="autoZero"/>
        <c:auto val="1"/>
        <c:lblOffset val="100"/>
        <c:tickLblSkip val="4"/>
        <c:noMultiLvlLbl val="0"/>
      </c:catAx>
      <c:valAx>
        <c:axId val="3866019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175211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5027937"/>
        <c:axId val="1033706"/>
      </c:barChart>
      <c:catAx>
        <c:axId val="1502793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033706"/>
        <c:crosses val="autoZero"/>
        <c:auto val="1"/>
        <c:lblOffset val="100"/>
        <c:tickLblSkip val="2"/>
        <c:noMultiLvlLbl val="0"/>
      </c:catAx>
      <c:valAx>
        <c:axId val="103370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502793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75"/>
          <c:y val="0.05725"/>
          <c:w val="0.90575"/>
          <c:h val="0.763"/>
        </c:manualLayout>
      </c:layout>
      <c:lineChart>
        <c:grouping val="standard"/>
        <c:varyColors val="0"/>
        <c:ser>
          <c:idx val="0"/>
          <c:order val="0"/>
          <c:tx>
            <c:strRef>
              <c:f>data!$A$201</c:f>
              <c:strCache>
                <c:ptCount val="1"/>
                <c:pt idx="0">
                  <c:v>Vlaanderen</c:v>
                </c:pt>
              </c:strCache>
            </c:strRef>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data!$B$200:$O$200</c:f>
              <c:numCache/>
            </c:numRef>
          </c:cat>
          <c:val>
            <c:numRef>
              <c:f>data!$B$201:$O$201</c:f>
              <c:numCache/>
            </c:numRef>
          </c:val>
          <c:smooth val="0"/>
        </c:ser>
        <c:ser>
          <c:idx val="1"/>
          <c:order val="1"/>
          <c:tx>
            <c:strRef>
              <c:f>data!$A$202</c:f>
              <c:strCache>
                <c:ptCount val="1"/>
                <c:pt idx="0">
                  <c:v>Oost-Vlaanderen</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data!$B$200:$O$200</c:f>
              <c:numCache/>
            </c:numRef>
          </c:cat>
          <c:val>
            <c:numRef>
              <c:f>data!$B$202:$O$202</c:f>
              <c:numCache/>
            </c:numRef>
          </c:val>
          <c:smooth val="0"/>
        </c:ser>
        <c:ser>
          <c:idx val="2"/>
          <c:order val="2"/>
          <c:tx>
            <c:strRef>
              <c:f>data!$A$203</c:f>
              <c:strCache>
                <c:ptCount val="1"/>
                <c:pt idx="0">
                  <c:v>Dender-Waas</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data!$B$200:$O$200</c:f>
              <c:numCache/>
            </c:numRef>
          </c:cat>
          <c:val>
            <c:numRef>
              <c:f>data!$B$203:$O$203</c:f>
              <c:numCache/>
            </c:numRef>
          </c:val>
          <c:smooth val="0"/>
        </c:ser>
        <c:ser>
          <c:idx val="3"/>
          <c:order val="3"/>
          <c:tx>
            <c:strRef>
              <c:f>data!$A$204</c:f>
              <c:strCache>
                <c:ptCount val="1"/>
                <c:pt idx="0">
                  <c:v>Gent &amp; Rand</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numRef>
              <c:f>data!$B$200:$O$200</c:f>
              <c:numCache/>
            </c:numRef>
          </c:cat>
          <c:val>
            <c:numRef>
              <c:f>data!$B$204:$O$204</c:f>
              <c:numCache/>
            </c:numRef>
          </c:val>
          <c:smooth val="0"/>
        </c:ser>
        <c:ser>
          <c:idx val="4"/>
          <c:order val="4"/>
          <c:tx>
            <c:strRef>
              <c:f>data!$A$205</c:f>
              <c:strCache>
                <c:ptCount val="1"/>
                <c:pt idx="0">
                  <c:v>Meetjesland</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numRef>
              <c:f>data!$B$200:$O$200</c:f>
              <c:numCache/>
            </c:numRef>
          </c:cat>
          <c:val>
            <c:numRef>
              <c:f>data!$B$205:$O$205</c:f>
              <c:numCache/>
            </c:numRef>
          </c:val>
          <c:smooth val="0"/>
        </c:ser>
        <c:ser>
          <c:idx val="5"/>
          <c:order val="5"/>
          <c:tx>
            <c:strRef>
              <c:f>data!$A$206</c:f>
              <c:strCache>
                <c:ptCount val="1"/>
                <c:pt idx="0">
                  <c:v>Z-O-Vlaanderen</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numRef>
              <c:f>data!$B$200:$O$200</c:f>
              <c:numCache/>
            </c:numRef>
          </c:cat>
          <c:val>
            <c:numRef>
              <c:f>data!$B$206:$O$206</c:f>
              <c:numCache/>
            </c:numRef>
          </c:val>
          <c:smooth val="0"/>
        </c:ser>
        <c:marker val="1"/>
        <c:axId val="9303355"/>
        <c:axId val="16621332"/>
      </c:lineChart>
      <c:catAx>
        <c:axId val="9303355"/>
        <c:scaling>
          <c:orientation val="minMax"/>
        </c:scaling>
        <c:axPos val="b"/>
        <c:delete val="0"/>
        <c:numFmt formatCode="General" sourceLinked="1"/>
        <c:majorTickMark val="out"/>
        <c:minorTickMark val="none"/>
        <c:tickLblPos val="nextTo"/>
        <c:spPr>
          <a:ln w="12700">
            <a:solidFill>
              <a:srgbClr val="2E638B"/>
            </a:solidFill>
            <a:prstDash val="solid"/>
          </a:ln>
        </c:spPr>
        <c:crossAx val="16621332"/>
        <c:crosses val="autoZero"/>
        <c:auto val="1"/>
        <c:lblOffset val="100"/>
        <c:tickLblSkip val="1"/>
        <c:noMultiLvlLbl val="0"/>
      </c:catAx>
      <c:valAx>
        <c:axId val="16621332"/>
        <c:scaling>
          <c:orientation val="minMax"/>
          <c:max val="250"/>
          <c:min val="50"/>
        </c:scaling>
        <c:axPos val="l"/>
        <c:majorGridlines>
          <c:spPr>
            <a:ln w="3175">
              <a:solidFill>
                <a:srgbClr val="D3E5E8"/>
              </a:solidFill>
              <a:prstDash val="solid"/>
            </a:ln>
          </c:spPr>
        </c:majorGridlines>
        <c:delete val="0"/>
        <c:numFmt formatCode="0" sourceLinked="1"/>
        <c:majorTickMark val="out"/>
        <c:minorTickMark val="none"/>
        <c:tickLblPos val="nextTo"/>
        <c:spPr>
          <a:ln w="3175">
            <a:solidFill>
              <a:srgbClr val="2E638B"/>
            </a:solidFill>
            <a:prstDash val="solid"/>
          </a:ln>
        </c:spPr>
        <c:crossAx val="9303355"/>
        <c:crosses val="autoZero"/>
        <c:crossBetween val="between"/>
        <c:dispUnits/>
        <c:majorUnit val="50"/>
      </c:valAx>
      <c:spPr>
        <a:solidFill>
          <a:srgbClr val="FFFFFF"/>
        </a:solidFill>
        <a:ln w="25400">
          <a:noFill/>
        </a:ln>
      </c:spPr>
    </c:plotArea>
    <c:legend>
      <c:legendPos val="b"/>
      <c:layout>
        <c:manualLayout>
          <c:xMode val="edge"/>
          <c:yMode val="edge"/>
          <c:x val="0"/>
          <c:y val="0.90625"/>
          <c:w val="0.985"/>
          <c:h val="0.085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75"/>
          <c:y val="0.03"/>
          <c:w val="0.95425"/>
          <c:h val="0.82325"/>
        </c:manualLayout>
      </c:layout>
      <c:lineChart>
        <c:grouping val="standard"/>
        <c:varyColors val="0"/>
        <c:ser>
          <c:idx val="2"/>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data!$B$225:$FF$225</c:f>
              <c:strCache/>
            </c:strRef>
          </c:cat>
          <c:val>
            <c:numRef>
              <c:f>data!$B$245:$FF$245</c:f>
              <c:numCache/>
            </c:numRef>
          </c:val>
          <c:smooth val="0"/>
        </c:ser>
        <c:ser>
          <c:idx val="1"/>
          <c:order val="1"/>
          <c:tx>
            <c:v>Oost-Vlaanderen</c:v>
          </c:tx>
          <c:spPr>
            <a:ln w="25400">
              <a:solidFill>
                <a:srgbClr val="92D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data!$B$225:$FF$225</c:f>
              <c:strCache/>
            </c:strRef>
          </c:cat>
          <c:val>
            <c:numRef>
              <c:f>data!$B$244:$FF$244</c:f>
              <c:numCache/>
            </c:numRef>
          </c:val>
          <c:smooth val="1"/>
        </c:ser>
        <c:ser>
          <c:idx val="3"/>
          <c:order val="2"/>
          <c:tx>
            <c:v>Dender-Waas</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strRef>
              <c:f>data!$B$225:$FF$225</c:f>
              <c:strCache/>
            </c:strRef>
          </c:cat>
          <c:val>
            <c:numRef>
              <c:f>data!$B$237:$FF$237</c:f>
              <c:numCache/>
            </c:numRef>
          </c:val>
          <c:smooth val="0"/>
        </c:ser>
        <c:ser>
          <c:idx val="0"/>
          <c:order val="3"/>
          <c:tx>
            <c:v>Gent en rand</c:v>
          </c:tx>
          <c:spPr>
            <a:ln w="25400">
              <a:solidFill>
                <a:srgbClr val="7D9FB8"/>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chemeClr val="accent1">
                  <a:lumMod val="60000"/>
                  <a:lumOff val="40000"/>
                </a:schemeClr>
              </a:solidFill>
              <a:ln>
                <a:solidFill>
                  <a:srgbClr val="7D9FB8"/>
                </a:solidFill>
                <a:prstDash val="sysDot"/>
              </a:ln>
            </c:spPr>
          </c:marker>
          <c:dPt>
            <c:idx val="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2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3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4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6"/>
            <c:spPr>
              <a:ln w="25400">
                <a:solidFill>
                  <a:schemeClr val="tx2">
                    <a:lumMod val="40000"/>
                    <a:lumOff val="60000"/>
                  </a:schemeClr>
                </a:solidFill>
                <a:prstDash val="sysDot"/>
              </a:ln>
            </c:spPr>
            <c:marker>
              <c:size val="2"/>
              <c:spPr>
                <a:solidFill>
                  <a:schemeClr val="accent1">
                    <a:lumMod val="60000"/>
                    <a:lumOff val="40000"/>
                  </a:schemeClr>
                </a:solidFill>
                <a:ln>
                  <a:solidFill>
                    <a:srgbClr val="7D9FB8"/>
                  </a:solidFill>
                  <a:prstDash val="sysDot"/>
                </a:ln>
              </c:spPr>
            </c:marker>
          </c:dPt>
          <c:dPt>
            <c:idx val="5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5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6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7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8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9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0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1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2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3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4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1"/>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2"/>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3"/>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4"/>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5"/>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6"/>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7"/>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8"/>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59"/>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Pt>
            <c:idx val="160"/>
            <c:spPr>
              <a:ln w="25400">
                <a:solidFill>
                  <a:srgbClr val="7D9FB8"/>
                </a:solidFill>
                <a:prstDash val="sysDot"/>
              </a:ln>
            </c:spPr>
            <c:marker>
              <c:size val="2"/>
              <c:spPr>
                <a:solidFill>
                  <a:schemeClr val="accent1">
                    <a:lumMod val="60000"/>
                    <a:lumOff val="40000"/>
                  </a:schemeClr>
                </a:solidFill>
                <a:ln>
                  <a:solidFill>
                    <a:srgbClr val="7D9FB8"/>
                  </a:solidFill>
                  <a:prstDash val="sysDot"/>
                </a:ln>
              </c:spPr>
            </c:marker>
          </c:dPt>
          <c:dLbls>
            <c:numFmt formatCode="General" sourceLinked="1"/>
            <c:showLegendKey val="0"/>
            <c:showVal val="0"/>
            <c:showBubbleSize val="0"/>
            <c:showCatName val="0"/>
            <c:showSerName val="0"/>
            <c:showLeaderLines val="1"/>
            <c:showPercent val="0"/>
          </c:dLbls>
          <c:cat>
            <c:strRef>
              <c:f>data!$B$225:$FF$225</c:f>
              <c:strCache/>
            </c:strRef>
          </c:cat>
          <c:val>
            <c:numRef>
              <c:f>data!$B$239:$FF$239</c:f>
              <c:numCache/>
            </c:numRef>
          </c:val>
          <c:smooth val="1"/>
        </c:ser>
        <c:ser>
          <c:idx val="4"/>
          <c:order val="4"/>
          <c:tx>
            <c:v>Meetjesland-Leiestreek</c:v>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strRef>
              <c:f>data!$B$225:$FF$225</c:f>
              <c:strCache/>
            </c:strRef>
          </c:cat>
          <c:val>
            <c:numRef>
              <c:f>data!$B$238:$FF$238</c:f>
              <c:numCache/>
            </c:numRef>
          </c:val>
          <c:smooth val="0"/>
        </c:ser>
        <c:ser>
          <c:idx val="5"/>
          <c:order val="5"/>
          <c:tx>
            <c:v>Zuid-Oost-Vlaanderen</c:v>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chemeClr val="tx2">
                  <a:lumMod val="50000"/>
                </a:schemeClr>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strRef>
              <c:f>data!$B$225:$FF$225</c:f>
              <c:strCache/>
            </c:strRef>
          </c:cat>
          <c:val>
            <c:numRef>
              <c:f>data!$B$236:$FF$236</c:f>
              <c:numCache/>
            </c:numRef>
          </c:val>
          <c:smooth val="0"/>
        </c:ser>
        <c:axId val="15374261"/>
        <c:axId val="4150622"/>
      </c:lineChart>
      <c:dateAx>
        <c:axId val="15374261"/>
        <c:scaling>
          <c:orientation val="minMax"/>
        </c:scaling>
        <c:axPos val="b"/>
        <c:delete val="0"/>
        <c:numFmt formatCode="yyyy" sourceLinked="0"/>
        <c:majorTickMark val="none"/>
        <c:minorTickMark val="none"/>
        <c:tickLblPos val="nextTo"/>
        <c:spPr>
          <a:ln w="3175">
            <a:solidFill>
              <a:schemeClr val="accent1">
                <a:lumMod val="60000"/>
                <a:lumOff val="40000"/>
              </a:schemeClr>
            </a:solidFill>
            <a:prstDash val="solid"/>
          </a:ln>
        </c:spPr>
        <c:crossAx val="4150622"/>
        <c:crosses val="autoZero"/>
        <c:auto val="1"/>
        <c:baseTimeUnit val="months"/>
        <c:majorUnit val="12"/>
        <c:majorTimeUnit val="months"/>
        <c:minorUnit val="12"/>
        <c:minorTimeUnit val="days"/>
        <c:noMultiLvlLbl val="0"/>
      </c:dateAx>
      <c:valAx>
        <c:axId val="4150622"/>
        <c:scaling>
          <c:orientation val="minMax"/>
        </c:scaling>
        <c:axPos val="l"/>
        <c:majorGridlines>
          <c:spPr>
            <a:ln>
              <a:solidFill>
                <a:schemeClr val="accent1">
                  <a:lumMod val="40000"/>
                  <a:lumOff val="60000"/>
                </a:schemeClr>
              </a:solidFill>
            </a:ln>
          </c:spPr>
        </c:majorGridlines>
        <c:delete val="0"/>
        <c:numFmt formatCode="0" sourceLinked="0"/>
        <c:majorTickMark val="none"/>
        <c:minorTickMark val="none"/>
        <c:tickLblPos val="nextTo"/>
        <c:spPr>
          <a:ln>
            <a:solidFill>
              <a:schemeClr val="accent1">
                <a:lumMod val="60000"/>
                <a:lumOff val="40000"/>
              </a:schemeClr>
            </a:solidFill>
          </a:ln>
        </c:spPr>
        <c:crossAx val="15374261"/>
        <c:crosses val="autoZero"/>
        <c:crossBetween val="between"/>
        <c:dispUnits/>
      </c:valAx>
    </c:plotArea>
    <c:legend>
      <c:legendPos val="b"/>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75"/>
          <c:y val="0.1085"/>
          <c:w val="0.96925"/>
          <c:h val="0.86425"/>
        </c:manualLayout>
      </c:layout>
      <c:barChart>
        <c:barDir val="bar"/>
        <c:grouping val="percentStacked"/>
        <c:varyColors val="0"/>
        <c:ser>
          <c:idx val="0"/>
          <c:order val="0"/>
          <c:tx>
            <c:v>Dender-Waas</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solidFill>
                          <a:srgbClr val="2E638B"/>
                        </a:solidFill>
                        <a:latin typeface="Calibri"/>
                        <a:ea typeface="Calibri"/>
                        <a:cs typeface="Calibri"/>
                      </a:rPr>
                      <a:t>Dender-Waas 
12.692
27,8%</a:t>
                    </a:r>
                  </a:p>
                </c:rich>
              </c:tx>
              <c:spPr>
                <a:noFill/>
                <a:ln w="25400">
                  <a:noFill/>
                </a:ln>
              </c:spPr>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003366"/>
                    </a:solidFill>
                    <a:latin typeface="Calibri"/>
                    <a:ea typeface="Calibri"/>
                    <a:cs typeface="Calibri"/>
                  </a:defRPr>
                </a:pPr>
              </a:p>
            </c:txPr>
            <c:showLegendKey val="0"/>
            <c:showVal val="1"/>
            <c:showBubbleSize val="0"/>
            <c:showCatName val="0"/>
            <c:showSerName val="1"/>
            <c:showPercent val="0"/>
            <c:separator>
</c:separator>
          </c:dLbls>
          <c:val>
            <c:numRef>
              <c:f>data!$B$257</c:f>
              <c:numCache/>
            </c:numRef>
          </c:val>
        </c:ser>
        <c:ser>
          <c:idx val="1"/>
          <c:order val="1"/>
          <c:tx>
            <c:v>Gent en rand</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solidFill>
                          <a:srgbClr val="2E638B"/>
                        </a:solidFill>
                        <a:latin typeface="Calibri"/>
                        <a:ea typeface="Calibri"/>
                        <a:cs typeface="Calibri"/>
                      </a:rPr>
                      <a:t>Gent en rand 
16.645
36,4%</a:t>
                    </a:r>
                  </a:p>
                </c:rich>
              </c:tx>
              <c:spPr>
                <a:noFill/>
                <a:ln w="25400">
                  <a:noFill/>
                </a:ln>
              </c:spPr>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003366"/>
                    </a:solidFill>
                    <a:latin typeface="Calibri"/>
                    <a:ea typeface="Calibri"/>
                    <a:cs typeface="Calibri"/>
                  </a:defRPr>
                </a:pPr>
              </a:p>
            </c:txPr>
            <c:showLegendKey val="0"/>
            <c:showVal val="1"/>
            <c:showBubbleSize val="0"/>
            <c:showCatName val="0"/>
            <c:showSerName val="1"/>
            <c:showPercent val="0"/>
            <c:separator>
</c:separator>
          </c:dLbls>
          <c:val>
            <c:numRef>
              <c:f>data!$B$258</c:f>
              <c:numCache/>
            </c:numRef>
          </c:val>
        </c:ser>
        <c:ser>
          <c:idx val="2"/>
          <c:order val="2"/>
          <c:tx>
            <c:v>Meetjesland</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a:t>Meetjesland
4.797
10,5%</a:t>
                    </a:r>
                  </a:p>
                </c:rich>
              </c:tx>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D3E5E8"/>
                    </a:solidFill>
                    <a:latin typeface="Calibri"/>
                    <a:ea typeface="Calibri"/>
                    <a:cs typeface="Calibri"/>
                  </a:defRPr>
                </a:pPr>
              </a:p>
            </c:txPr>
            <c:showLegendKey val="0"/>
            <c:showVal val="1"/>
            <c:showBubbleSize val="0"/>
            <c:showCatName val="0"/>
            <c:showSerName val="1"/>
            <c:showPercent val="0"/>
            <c:separator>
</c:separator>
          </c:dLbls>
          <c:val>
            <c:numRef>
              <c:f>data!$B$259</c:f>
              <c:numCache/>
            </c:numRef>
          </c:val>
        </c:ser>
        <c:ser>
          <c:idx val="3"/>
          <c:order val="3"/>
          <c:tx>
            <c:v>Zuid-Oost-Vlaanderen</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a:t>Zuid-Oost-Vlaanderen 
11.576
25,3%</a:t>
                    </a:r>
                  </a:p>
                </c:rich>
              </c:tx>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D3E5E8"/>
                    </a:solidFill>
                    <a:latin typeface="Calibri"/>
                    <a:ea typeface="Calibri"/>
                    <a:cs typeface="Calibri"/>
                  </a:defRPr>
                </a:pPr>
              </a:p>
            </c:txPr>
            <c:showLegendKey val="0"/>
            <c:showVal val="1"/>
            <c:showBubbleSize val="0"/>
            <c:showCatName val="0"/>
            <c:showSerName val="1"/>
            <c:showPercent val="0"/>
            <c:separator>
</c:separator>
          </c:dLbls>
          <c:val>
            <c:numRef>
              <c:f>data!$B$260</c:f>
              <c:numCache/>
            </c:numRef>
          </c:val>
        </c:ser>
        <c:overlap val="100"/>
        <c:gapWidth val="10"/>
        <c:axId val="37355599"/>
        <c:axId val="656072"/>
      </c:barChart>
      <c:catAx>
        <c:axId val="37355599"/>
        <c:scaling>
          <c:orientation val="minMax"/>
        </c:scaling>
        <c:axPos val="l"/>
        <c:delete val="0"/>
        <c:numFmt formatCode="General" sourceLinked="1"/>
        <c:majorTickMark val="none"/>
        <c:minorTickMark val="none"/>
        <c:tickLblPos val="none"/>
        <c:spPr>
          <a:ln w="9525">
            <a:noFill/>
          </a:ln>
        </c:spPr>
        <c:crossAx val="656072"/>
        <c:crosses val="autoZero"/>
        <c:auto val="1"/>
        <c:lblOffset val="100"/>
        <c:noMultiLvlLbl val="0"/>
      </c:catAx>
      <c:valAx>
        <c:axId val="656072"/>
        <c:scaling>
          <c:orientation val="minMax"/>
        </c:scaling>
        <c:axPos val="b"/>
        <c:delete val="0"/>
        <c:numFmt formatCode="0%" sourceLinked="1"/>
        <c:majorTickMark val="none"/>
        <c:minorTickMark val="none"/>
        <c:tickLblPos val="none"/>
        <c:spPr>
          <a:ln w="9525">
            <a:noFill/>
          </a:ln>
        </c:spPr>
        <c:crossAx val="37355599"/>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375" b="1"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5125"/>
          <c:w val="0.93125"/>
          <c:h val="0.7497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data!$B$264:$N$264</c:f>
              <c:numCache/>
            </c:numRef>
          </c:val>
          <c:smooth val="0"/>
        </c:ser>
        <c:ser>
          <c:idx val="1"/>
          <c:order val="1"/>
          <c:tx>
            <c:v>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data!$B$272:$N$272</c:f>
              <c:numCache/>
            </c:numRef>
          </c:val>
          <c:smooth val="0"/>
        </c:ser>
        <c:ser>
          <c:idx val="2"/>
          <c:order val="2"/>
          <c:tx>
            <c:v>Oost-Vlaanderen</c:v>
          </c:tx>
          <c:spPr>
            <a:ln w="25400">
              <a:solidFill>
                <a:srgbClr val="92D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2D050"/>
              </a:solidFill>
              <a:ln>
                <a:solidFill>
                  <a:srgbClr val="92D050"/>
                </a:solidFill>
              </a:ln>
            </c:spPr>
          </c:marker>
          <c:dLbls>
            <c:numFmt formatCode="General" sourceLinked="1"/>
            <c:showLegendKey val="0"/>
            <c:showVal val="0"/>
            <c:showBubbleSize val="0"/>
            <c:showCatName val="0"/>
            <c:showSerName val="0"/>
            <c:showLeaderLines val="1"/>
            <c:showPercent val="0"/>
          </c:dLbls>
          <c:cat>
            <c:numRef>
              <c:f>data!$B$263:$N$263</c:f>
              <c:numCache/>
            </c:numRef>
          </c:cat>
          <c:val>
            <c:numRef>
              <c:f>data!$B$273:$N$273</c:f>
              <c:numCache/>
            </c:numRef>
          </c:val>
          <c:smooth val="0"/>
        </c:ser>
        <c:ser>
          <c:idx val="3"/>
          <c:order val="3"/>
          <c:tx>
            <c:v>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data!$B$274:$N$274</c:f>
              <c:numCache/>
            </c:numRef>
          </c:val>
          <c:smooth val="0"/>
        </c:ser>
        <c:ser>
          <c:idx val="4"/>
          <c:order val="4"/>
          <c:tx>
            <c:v>Limburg</c:v>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data!$B$275:$N$275</c:f>
              <c:numCache/>
            </c:numRef>
          </c:val>
          <c:smooth val="0"/>
        </c:ser>
        <c:ser>
          <c:idx val="5"/>
          <c:order val="5"/>
          <c:tx>
            <c:v>Vlaams-Brabant</c:v>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data!$B$276:$N$276</c:f>
              <c:numCache/>
            </c:numRef>
          </c:val>
          <c:smooth val="0"/>
        </c:ser>
        <c:marker val="1"/>
        <c:axId val="5904649"/>
        <c:axId val="53141842"/>
      </c:lineChart>
      <c:catAx>
        <c:axId val="5904649"/>
        <c:scaling>
          <c:orientation val="minMax"/>
        </c:scaling>
        <c:axPos val="b"/>
        <c:delete val="0"/>
        <c:numFmt formatCode="0" sourceLinked="1"/>
        <c:majorTickMark val="out"/>
        <c:minorTickMark val="none"/>
        <c:tickLblPos val="nextTo"/>
        <c:spPr>
          <a:ln w="12700">
            <a:solidFill>
              <a:srgbClr val="2E638B"/>
            </a:solidFill>
            <a:prstDash val="solid"/>
          </a:ln>
        </c:spPr>
        <c:crossAx val="53141842"/>
        <c:crosses val="autoZero"/>
        <c:auto val="1"/>
        <c:lblOffset val="100"/>
        <c:tickLblSkip val="1"/>
        <c:noMultiLvlLbl val="0"/>
      </c:catAx>
      <c:valAx>
        <c:axId val="53141842"/>
        <c:scaling>
          <c:orientation val="minMax"/>
          <c:max val="150"/>
          <c:min val="90"/>
        </c:scaling>
        <c:axPos val="l"/>
        <c:majorGridlines>
          <c:spPr>
            <a:ln w="3175">
              <a:solidFill>
                <a:srgbClr val="99CCFF"/>
              </a:solidFill>
              <a:prstDash val="solid"/>
            </a:ln>
          </c:spPr>
        </c:majorGridlines>
        <c:delete val="0"/>
        <c:numFmt formatCode="0" sourceLinked="0"/>
        <c:majorTickMark val="out"/>
        <c:minorTickMark val="none"/>
        <c:tickLblPos val="nextTo"/>
        <c:spPr>
          <a:ln w="12700">
            <a:solidFill>
              <a:srgbClr val="2E638B"/>
            </a:solidFill>
            <a:prstDash val="solid"/>
          </a:ln>
        </c:spPr>
        <c:crossAx val="5904649"/>
        <c:crosses val="autoZero"/>
        <c:crossBetween val="between"/>
        <c:dispUnits/>
      </c:valAx>
      <c:spPr>
        <a:solidFill>
          <a:srgbClr val="FFFFFF"/>
        </a:solidFill>
        <a:ln w="25400">
          <a:noFill/>
        </a:ln>
      </c:spPr>
    </c:plotArea>
    <c:legend>
      <c:legendPos val="b"/>
      <c:layout>
        <c:manualLayout>
          <c:xMode val="edge"/>
          <c:yMode val="edge"/>
          <c:x val="0.0695"/>
          <c:y val="0.88925"/>
          <c:w val="0.8785"/>
          <c:h val="0.101"/>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495"/>
          <c:w val="0.9315"/>
          <c:h val="0.752"/>
        </c:manualLayout>
      </c:layout>
      <c:lineChart>
        <c:grouping val="standard"/>
        <c:varyColors val="0"/>
        <c:ser>
          <c:idx val="0"/>
          <c:order val="0"/>
          <c:tx>
            <c:strRef>
              <c:f>data!$A$264</c:f>
              <c:strCache>
                <c:ptCount val="1"/>
                <c:pt idx="0">
                  <c:v>Vlaanderen</c:v>
                </c:pt>
              </c:strCache>
            </c:strRef>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data!$B$264:$N$264</c:f>
              <c:numCache/>
            </c:numRef>
          </c:val>
          <c:smooth val="0"/>
        </c:ser>
        <c:ser>
          <c:idx val="1"/>
          <c:order val="1"/>
          <c:tx>
            <c:strRef>
              <c:f>data!$A$265</c:f>
              <c:strCache>
                <c:ptCount val="1"/>
                <c:pt idx="0">
                  <c:v>Oost-Vlaanderen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data!$B$265:$N$265</c:f>
              <c:numCache/>
            </c:numRef>
          </c:val>
          <c:smooth val="0"/>
        </c:ser>
        <c:ser>
          <c:idx val="2"/>
          <c:order val="2"/>
          <c:tx>
            <c:strRef>
              <c:f>data!$A$266</c:f>
              <c:strCache>
                <c:ptCount val="1"/>
                <c:pt idx="0">
                  <c:v>Dender-Waas </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data!$B$266:$N$266</c:f>
              <c:numCache/>
            </c:numRef>
          </c:val>
          <c:smooth val="0"/>
        </c:ser>
        <c:ser>
          <c:idx val="3"/>
          <c:order val="3"/>
          <c:tx>
            <c:strRef>
              <c:f>data!$A$267</c:f>
              <c:strCache>
                <c:ptCount val="1"/>
                <c:pt idx="0">
                  <c:v>Gent en rand </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data!$B$267:$N$267</c:f>
              <c:numCache/>
            </c:numRef>
          </c:val>
          <c:smooth val="0"/>
        </c:ser>
        <c:ser>
          <c:idx val="4"/>
          <c:order val="4"/>
          <c:tx>
            <c:strRef>
              <c:f>data!$A$268</c:f>
              <c:strCache>
                <c:ptCount val="1"/>
                <c:pt idx="0">
                  <c:v>Meetjesland</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data!$B$268:$N$268</c:f>
              <c:numCache/>
            </c:numRef>
          </c:val>
          <c:smooth val="0"/>
        </c:ser>
        <c:ser>
          <c:idx val="5"/>
          <c:order val="5"/>
          <c:tx>
            <c:strRef>
              <c:f>data!$A$269</c:f>
              <c:strCache>
                <c:ptCount val="1"/>
                <c:pt idx="0">
                  <c:v>Zuid-Oost-Vlaanderen </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numRef>
              <c:f>data!$B$263:$N$263</c:f>
              <c:numCache/>
            </c:numRef>
          </c:cat>
          <c:val>
            <c:numRef>
              <c:f>data!$B$269:$N$269</c:f>
              <c:numCache/>
            </c:numRef>
          </c:val>
          <c:smooth val="0"/>
        </c:ser>
        <c:marker val="1"/>
        <c:axId val="8514531"/>
        <c:axId val="9521916"/>
      </c:lineChart>
      <c:catAx>
        <c:axId val="8514531"/>
        <c:scaling>
          <c:orientation val="minMax"/>
        </c:scaling>
        <c:axPos val="b"/>
        <c:delete val="0"/>
        <c:numFmt formatCode="0" sourceLinked="1"/>
        <c:majorTickMark val="out"/>
        <c:minorTickMark val="none"/>
        <c:tickLblPos val="nextTo"/>
        <c:spPr>
          <a:ln w="12700">
            <a:solidFill>
              <a:srgbClr val="2E638B"/>
            </a:solidFill>
            <a:prstDash val="solid"/>
          </a:ln>
        </c:spPr>
        <c:crossAx val="9521916"/>
        <c:crosses val="autoZero"/>
        <c:auto val="1"/>
        <c:lblOffset val="100"/>
        <c:tickLblSkip val="1"/>
        <c:noMultiLvlLbl val="0"/>
      </c:catAx>
      <c:valAx>
        <c:axId val="9521916"/>
        <c:scaling>
          <c:orientation val="minMax"/>
          <c:max val="140"/>
          <c:min val="80"/>
        </c:scaling>
        <c:axPos val="l"/>
        <c:majorGridlines>
          <c:spPr>
            <a:ln w="3175">
              <a:solidFill>
                <a:srgbClr val="99CCFF"/>
              </a:solidFill>
              <a:prstDash val="solid"/>
            </a:ln>
          </c:spPr>
        </c:majorGridlines>
        <c:delete val="0"/>
        <c:numFmt formatCode="0" sourceLinked="0"/>
        <c:majorTickMark val="out"/>
        <c:minorTickMark val="none"/>
        <c:tickLblPos val="nextTo"/>
        <c:spPr>
          <a:ln w="12700">
            <a:solidFill>
              <a:srgbClr val="2E638B"/>
            </a:solidFill>
            <a:prstDash val="solid"/>
          </a:ln>
        </c:spPr>
        <c:crossAx val="8514531"/>
        <c:crosses val="autoZero"/>
        <c:crossBetween val="between"/>
        <c:dispUnits/>
      </c:valAx>
      <c:spPr>
        <a:solidFill>
          <a:srgbClr val="FFFFFF"/>
        </a:solidFill>
        <a:ln w="25400">
          <a:noFill/>
        </a:ln>
      </c:spPr>
    </c:plotArea>
    <c:legend>
      <c:legendPos val="b"/>
      <c:layout>
        <c:manualLayout>
          <c:xMode val="edge"/>
          <c:yMode val="edge"/>
          <c:x val="0.01175"/>
          <c:y val="0.88975"/>
          <c:w val="0.9665"/>
          <c:h val="0.1005"/>
        </c:manualLayout>
      </c:layout>
      <c:overlay val="0"/>
      <c:spPr>
        <a:solidFill>
          <a:srgbClr val="FFFFFF"/>
        </a:solidFill>
        <a:ln w="25400">
          <a:noFill/>
        </a:ln>
      </c:spPr>
      <c:txPr>
        <a:bodyPr vert="horz" rot="0"/>
        <a:lstStyle/>
        <a:p>
          <a:pPr>
            <a:defRPr lang="en-US" cap="none" sz="925"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775"/>
          <c:h val="0.814"/>
        </c:manualLayout>
      </c:layout>
      <c:barChart>
        <c:barDir val="col"/>
        <c:grouping val="percentStacked"/>
        <c:varyColors val="0"/>
        <c:ser>
          <c:idx val="0"/>
          <c:order val="0"/>
          <c:tx>
            <c:v>WZUA</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Lit>
              <c:ptCount val="6"/>
              <c:pt idx="0">
                <c:v>Vlaanderen</c:v>
              </c:pt>
              <c:pt idx="1">
                <c:v>Oost-Vlaanderen</c:v>
              </c:pt>
              <c:pt idx="2">
                <c:v>Dender-Waas</c:v>
              </c:pt>
              <c:pt idx="3">
                <c:v>Gent &amp; Rand</c:v>
              </c:pt>
              <c:pt idx="4">
                <c:v>Meetjesland</c:v>
              </c:pt>
              <c:pt idx="5">
                <c:v>Z-O-Vlaanderen</c:v>
              </c:pt>
            </c:strLit>
          </c:cat>
          <c:val>
            <c:numRef>
              <c:f>data!$B$284:$B$289</c:f>
              <c:numCache/>
            </c:numRef>
          </c:val>
        </c:ser>
        <c:ser>
          <c:idx val="1"/>
          <c:order val="1"/>
          <c:tx>
            <c:v>Beroepinschakelingstijd (BIT)</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Lit>
              <c:ptCount val="6"/>
              <c:pt idx="0">
                <c:v>Vlaanderen</c:v>
              </c:pt>
              <c:pt idx="1">
                <c:v>Oost-Vlaanderen</c:v>
              </c:pt>
              <c:pt idx="2">
                <c:v>Dender-Waas</c:v>
              </c:pt>
              <c:pt idx="3">
                <c:v>Gent &amp; Rand</c:v>
              </c:pt>
              <c:pt idx="4">
                <c:v>Meetjesland</c:v>
              </c:pt>
              <c:pt idx="5">
                <c:v>Z-O-Vlaanderen</c:v>
              </c:pt>
            </c:strLit>
          </c:cat>
          <c:val>
            <c:numRef>
              <c:f>data!$C$284:$C$289</c:f>
              <c:numCache/>
            </c:numRef>
          </c:val>
        </c:ser>
        <c:ser>
          <c:idx val="2"/>
          <c:order val="2"/>
          <c:tx>
            <c:v>Vrij Ingeschreven</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D3E5E8"/>
                    </a:solidFill>
                    <a:latin typeface="Calibri"/>
                    <a:ea typeface="Calibri"/>
                    <a:cs typeface="Calibri"/>
                  </a:defRPr>
                </a:pPr>
              </a:p>
            </c:txPr>
            <c:showLegendKey val="0"/>
            <c:showVal val="1"/>
            <c:showBubbleSize val="0"/>
            <c:showCatName val="0"/>
            <c:showSerName val="0"/>
            <c:showPercent val="0"/>
          </c:dLbls>
          <c:cat>
            <c:strLit>
              <c:ptCount val="6"/>
              <c:pt idx="0">
                <c:v>Vlaanderen</c:v>
              </c:pt>
              <c:pt idx="1">
                <c:v>Oost-Vlaanderen</c:v>
              </c:pt>
              <c:pt idx="2">
                <c:v>Dender-Waas</c:v>
              </c:pt>
              <c:pt idx="3">
                <c:v>Gent &amp; Rand</c:v>
              </c:pt>
              <c:pt idx="4">
                <c:v>Meetjesland</c:v>
              </c:pt>
              <c:pt idx="5">
                <c:v>Z-O-Vlaanderen</c:v>
              </c:pt>
            </c:strLit>
          </c:cat>
          <c:val>
            <c:numRef>
              <c:f>data!$D$284:$D$289</c:f>
              <c:numCache/>
            </c:numRef>
          </c:val>
        </c:ser>
        <c:ser>
          <c:idx val="3"/>
          <c:order val="3"/>
          <c:tx>
            <c:v>Andere</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D3E5E8"/>
                    </a:solidFill>
                    <a:latin typeface="Calibri"/>
                    <a:ea typeface="Calibri"/>
                    <a:cs typeface="Calibri"/>
                  </a:defRPr>
                </a:pPr>
              </a:p>
            </c:txPr>
            <c:showLegendKey val="0"/>
            <c:showVal val="1"/>
            <c:showBubbleSize val="0"/>
            <c:showCatName val="0"/>
            <c:showSerName val="0"/>
            <c:showPercent val="0"/>
          </c:dLbls>
          <c:cat>
            <c:strLit>
              <c:ptCount val="6"/>
              <c:pt idx="0">
                <c:v>Vlaanderen</c:v>
              </c:pt>
              <c:pt idx="1">
                <c:v>Oost-Vlaanderen</c:v>
              </c:pt>
              <c:pt idx="2">
                <c:v>Dender-Waas</c:v>
              </c:pt>
              <c:pt idx="3">
                <c:v>Gent &amp; Rand</c:v>
              </c:pt>
              <c:pt idx="4">
                <c:v>Meetjesland</c:v>
              </c:pt>
              <c:pt idx="5">
                <c:v>Z-O-Vlaanderen</c:v>
              </c:pt>
            </c:strLit>
          </c:cat>
          <c:val>
            <c:numRef>
              <c:f>data!$E$284:$E$289</c:f>
              <c:numCache/>
            </c:numRef>
          </c:val>
        </c:ser>
        <c:overlap val="100"/>
        <c:gapWidth val="40"/>
        <c:axId val="18588381"/>
        <c:axId val="33077702"/>
      </c:barChart>
      <c:catAx>
        <c:axId val="18588381"/>
        <c:scaling>
          <c:orientation val="minMax"/>
        </c:scaling>
        <c:axPos val="b"/>
        <c:delete val="0"/>
        <c:numFmt formatCode="General" sourceLinked="1"/>
        <c:majorTickMark val="out"/>
        <c:minorTickMark val="none"/>
        <c:tickLblPos val="nextTo"/>
        <c:spPr>
          <a:ln w="9525">
            <a:noFill/>
          </a:ln>
        </c:spPr>
        <c:crossAx val="33077702"/>
        <c:crosses val="autoZero"/>
        <c:auto val="1"/>
        <c:lblOffset val="100"/>
        <c:tickLblSkip val="1"/>
        <c:noMultiLvlLbl val="0"/>
      </c:catAx>
      <c:valAx>
        <c:axId val="33077702"/>
        <c:scaling>
          <c:orientation val="minMax"/>
        </c:scaling>
        <c:axPos val="l"/>
        <c:delete val="1"/>
        <c:majorTickMark val="out"/>
        <c:minorTickMark val="none"/>
        <c:tickLblPos val="nextTo"/>
        <c:crossAx val="18588381"/>
        <c:crosses val="autoZero"/>
        <c:crossBetween val="between"/>
        <c:dispUnits/>
      </c:valAx>
      <c:spPr>
        <a:solidFill>
          <a:srgbClr val="FFFFFF"/>
        </a:solidFill>
        <a:ln w="25400">
          <a:noFill/>
        </a:ln>
      </c:spPr>
    </c:plotArea>
    <c:legend>
      <c:legendPos val="b"/>
      <c:layout>
        <c:manualLayout>
          <c:xMode val="edge"/>
          <c:yMode val="edge"/>
          <c:x val="0.15025"/>
          <c:y val="0.94175"/>
          <c:w val="0.729"/>
          <c:h val="0.04575"/>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775"/>
          <c:h val="0.814"/>
        </c:manualLayout>
      </c:layout>
      <c:barChart>
        <c:barDir val="col"/>
        <c:grouping val="percentStacked"/>
        <c:varyColors val="0"/>
        <c:ser>
          <c:idx val="0"/>
          <c:order val="0"/>
          <c:tx>
            <c:v>Man</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data!$A$294:$A$299</c:f>
              <c:strCache/>
            </c:strRef>
          </c:cat>
          <c:val>
            <c:numRef>
              <c:f>data!$B$294:$B$299</c:f>
              <c:numCache/>
            </c:numRef>
          </c:val>
        </c:ser>
        <c:ser>
          <c:idx val="1"/>
          <c:order val="1"/>
          <c:tx>
            <c:v>Vrouw</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data!$A$294:$A$299</c:f>
              <c:strCache/>
            </c:strRef>
          </c:cat>
          <c:val>
            <c:numRef>
              <c:f>data!$C$294:$C$299</c:f>
              <c:numCache/>
            </c:numRef>
          </c:val>
        </c:ser>
        <c:overlap val="100"/>
        <c:gapWidth val="40"/>
        <c:axId val="29263863"/>
        <c:axId val="62048176"/>
      </c:barChart>
      <c:catAx>
        <c:axId val="29263863"/>
        <c:scaling>
          <c:orientation val="minMax"/>
        </c:scaling>
        <c:axPos val="b"/>
        <c:delete val="0"/>
        <c:numFmt formatCode="General" sourceLinked="1"/>
        <c:majorTickMark val="out"/>
        <c:minorTickMark val="none"/>
        <c:tickLblPos val="nextTo"/>
        <c:spPr>
          <a:ln w="9525">
            <a:noFill/>
          </a:ln>
        </c:spPr>
        <c:crossAx val="62048176"/>
        <c:crosses val="autoZero"/>
        <c:auto val="1"/>
        <c:lblOffset val="100"/>
        <c:tickLblSkip val="1"/>
        <c:noMultiLvlLbl val="0"/>
      </c:catAx>
      <c:valAx>
        <c:axId val="62048176"/>
        <c:scaling>
          <c:orientation val="minMax"/>
        </c:scaling>
        <c:axPos val="l"/>
        <c:delete val="1"/>
        <c:majorTickMark val="out"/>
        <c:minorTickMark val="none"/>
        <c:tickLblPos val="nextTo"/>
        <c:crossAx val="29263863"/>
        <c:crosses val="autoZero"/>
        <c:crossBetween val="between"/>
        <c:dispUnits/>
      </c:valAx>
      <c:spPr>
        <a:solidFill>
          <a:srgbClr val="FFFFFF"/>
        </a:solidFill>
        <a:ln w="25400">
          <a:noFill/>
        </a:ln>
      </c:spPr>
    </c:plotArea>
    <c:legend>
      <c:legendPos val="b"/>
      <c:layout>
        <c:manualLayout>
          <c:xMode val="edge"/>
          <c:yMode val="edge"/>
          <c:x val="0.321"/>
          <c:y val="0.94175"/>
          <c:w val="0.347"/>
          <c:h val="0.04575"/>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7"/>
          <c:y val="0.0315"/>
          <c:w val="0.96575"/>
          <c:h val="0.806"/>
        </c:manualLayout>
      </c:layout>
      <c:barChart>
        <c:barDir val="col"/>
        <c:grouping val="clustered"/>
        <c:varyColors val="0"/>
        <c:ser>
          <c:idx val="0"/>
          <c:order val="0"/>
          <c:tx>
            <c:v>Mannen</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data!$A$304:$A$309</c:f>
              <c:strCache/>
            </c:strRef>
          </c:cat>
          <c:val>
            <c:numRef>
              <c:f>data!$B$304:$B$309</c:f>
              <c:numCache/>
            </c:numRef>
          </c:val>
        </c:ser>
        <c:ser>
          <c:idx val="1"/>
          <c:order val="1"/>
          <c:tx>
            <c:v>Vrouwen</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data!$A$304:$A$309</c:f>
              <c:strCache/>
            </c:strRef>
          </c:cat>
          <c:val>
            <c:numRef>
              <c:f>data!$C$304:$C$309</c:f>
              <c:numCache/>
            </c:numRef>
          </c:val>
        </c:ser>
        <c:ser>
          <c:idx val="2"/>
          <c:order val="2"/>
          <c:tx>
            <c:v>Totaal</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data!$A$304:$A$309</c:f>
              <c:strCache/>
            </c:strRef>
          </c:cat>
          <c:val>
            <c:numRef>
              <c:f>data!$D$304:$D$309</c:f>
              <c:numCache/>
            </c:numRef>
          </c:val>
        </c:ser>
        <c:gapWidth val="40"/>
        <c:axId val="21562673"/>
        <c:axId val="59846330"/>
      </c:barChart>
      <c:catAx>
        <c:axId val="21562673"/>
        <c:scaling>
          <c:orientation val="minMax"/>
        </c:scaling>
        <c:axPos val="b"/>
        <c:delete val="0"/>
        <c:numFmt formatCode="General" sourceLinked="1"/>
        <c:majorTickMark val="out"/>
        <c:minorTickMark val="none"/>
        <c:tickLblPos val="nextTo"/>
        <c:spPr>
          <a:ln w="9525">
            <a:noFill/>
          </a:ln>
        </c:spPr>
        <c:txPr>
          <a:bodyPr/>
          <a:lstStyle/>
          <a:p>
            <a:pPr>
              <a:defRPr lang="en-US" cap="none" sz="1100" b="0" i="0" u="none" baseline="0">
                <a:solidFill>
                  <a:srgbClr val="2E638B"/>
                </a:solidFill>
                <a:latin typeface="Calibri"/>
                <a:ea typeface="Calibri"/>
                <a:cs typeface="Calibri"/>
              </a:defRPr>
            </a:pPr>
          </a:p>
        </c:txPr>
        <c:crossAx val="59846330"/>
        <c:crosses val="autoZero"/>
        <c:auto val="1"/>
        <c:lblOffset val="100"/>
        <c:tickLblSkip val="1"/>
        <c:noMultiLvlLbl val="0"/>
      </c:catAx>
      <c:valAx>
        <c:axId val="59846330"/>
        <c:scaling>
          <c:orientation val="minMax"/>
        </c:scaling>
        <c:axPos val="l"/>
        <c:delete val="1"/>
        <c:majorTickMark val="out"/>
        <c:minorTickMark val="none"/>
        <c:tickLblPos val="nextTo"/>
        <c:crossAx val="21562673"/>
        <c:crosses val="autoZero"/>
        <c:crossBetween val="between"/>
        <c:dispUnits/>
      </c:valAx>
      <c:spPr>
        <a:solidFill>
          <a:srgbClr val="FFFFFF"/>
        </a:solidFill>
        <a:ln w="25400">
          <a:noFill/>
        </a:ln>
      </c:spPr>
    </c:plotArea>
    <c:legend>
      <c:legendPos val="b"/>
      <c:layout>
        <c:manualLayout>
          <c:xMode val="edge"/>
          <c:yMode val="edge"/>
          <c:x val="0.12225"/>
          <c:y val="0.93525"/>
          <c:w val="0.71875"/>
          <c:h val="0.0537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675"/>
          <c:h val="0.814"/>
        </c:manualLayout>
      </c:layout>
      <c:barChart>
        <c:barDir val="col"/>
        <c:grouping val="percentStacked"/>
        <c:varyColors val="0"/>
        <c:ser>
          <c:idx val="0"/>
          <c:order val="0"/>
          <c:tx>
            <c:v>&lt;25 jaar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data!$A$314:$A$319</c:f>
              <c:strCache/>
            </c:strRef>
          </c:cat>
          <c:val>
            <c:numRef>
              <c:f>data!$B$314:$B$319</c:f>
              <c:numCache/>
            </c:numRef>
          </c:val>
        </c:ser>
        <c:ser>
          <c:idx val="1"/>
          <c:order val="1"/>
          <c:tx>
            <c:v>25-50 jaar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data!$A$314:$A$319</c:f>
              <c:strCache/>
            </c:strRef>
          </c:cat>
          <c:val>
            <c:numRef>
              <c:f>data!$C$314:$C$319</c:f>
              <c:numCache/>
            </c:numRef>
          </c:val>
        </c:ser>
        <c:ser>
          <c:idx val="2"/>
          <c:order val="2"/>
          <c:tx>
            <c:v>50 jaar en meer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data!$A$314:$A$319</c:f>
              <c:strCache/>
            </c:strRef>
          </c:cat>
          <c:val>
            <c:numRef>
              <c:f>data!$D$314:$D$319</c:f>
              <c:numCache/>
            </c:numRef>
          </c:val>
        </c:ser>
        <c:overlap val="100"/>
        <c:gapWidth val="40"/>
        <c:axId val="1746059"/>
        <c:axId val="15714532"/>
      </c:barChart>
      <c:catAx>
        <c:axId val="1746059"/>
        <c:scaling>
          <c:orientation val="minMax"/>
        </c:scaling>
        <c:axPos val="b"/>
        <c:delete val="0"/>
        <c:numFmt formatCode="General" sourceLinked="1"/>
        <c:majorTickMark val="out"/>
        <c:minorTickMark val="none"/>
        <c:tickLblPos val="nextTo"/>
        <c:spPr>
          <a:ln w="9525">
            <a:noFill/>
          </a:ln>
        </c:spPr>
        <c:crossAx val="15714532"/>
        <c:crosses val="autoZero"/>
        <c:auto val="1"/>
        <c:lblOffset val="100"/>
        <c:tickLblSkip val="1"/>
        <c:noMultiLvlLbl val="0"/>
      </c:catAx>
      <c:valAx>
        <c:axId val="15714532"/>
        <c:scaling>
          <c:orientation val="minMax"/>
        </c:scaling>
        <c:axPos val="l"/>
        <c:delete val="1"/>
        <c:majorTickMark val="out"/>
        <c:minorTickMark val="none"/>
        <c:tickLblPos val="nextTo"/>
        <c:crossAx val="1746059"/>
        <c:crosses val="autoZero"/>
        <c:crossBetween val="between"/>
        <c:dispUnits/>
      </c:valAx>
      <c:spPr>
        <a:solidFill>
          <a:srgbClr val="FFFFFF"/>
        </a:solidFill>
        <a:ln w="25400">
          <a:noFill/>
        </a:ln>
      </c:spPr>
    </c:plotArea>
    <c:legend>
      <c:legendPos val="b"/>
      <c:layout>
        <c:manualLayout>
          <c:xMode val="edge"/>
          <c:yMode val="edge"/>
          <c:x val="0.20725"/>
          <c:y val="0.93225"/>
          <c:w val="0.56825"/>
          <c:h val="0.06"/>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2397391"/>
        <c:axId val="44467656"/>
      </c:barChart>
      <c:catAx>
        <c:axId val="1239739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467656"/>
        <c:crosses val="autoZero"/>
        <c:auto val="1"/>
        <c:lblOffset val="100"/>
        <c:tickLblSkip val="3"/>
        <c:noMultiLvlLbl val="0"/>
      </c:catAx>
      <c:valAx>
        <c:axId val="4446765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239739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7"/>
          <c:y val="0.0315"/>
          <c:w val="0.96675"/>
          <c:h val="0.806"/>
        </c:manualLayout>
      </c:layout>
      <c:barChart>
        <c:barDir val="col"/>
        <c:grouping val="clustered"/>
        <c:varyColors val="0"/>
        <c:ser>
          <c:idx val="0"/>
          <c:order val="0"/>
          <c:tx>
            <c:v>&lt;25 jaar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data!$A$324:$A$329</c:f>
              <c:strCache/>
            </c:strRef>
          </c:cat>
          <c:val>
            <c:numRef>
              <c:f>data!$B$324:$B$329</c:f>
              <c:numCache/>
            </c:numRef>
          </c:val>
        </c:ser>
        <c:ser>
          <c:idx val="1"/>
          <c:order val="1"/>
          <c:tx>
            <c:v>25-50 jaar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data!$A$324:$A$329</c:f>
              <c:strCache/>
            </c:strRef>
          </c:cat>
          <c:val>
            <c:numRef>
              <c:f>data!$C$324:$C$329</c:f>
              <c:numCache/>
            </c:numRef>
          </c:val>
        </c:ser>
        <c:ser>
          <c:idx val="2"/>
          <c:order val="2"/>
          <c:tx>
            <c:v>50 jaar en meer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data!$A$324:$A$329</c:f>
              <c:strCache/>
            </c:strRef>
          </c:cat>
          <c:val>
            <c:numRef>
              <c:f>data!$D$324:$D$329</c:f>
              <c:numCache/>
            </c:numRef>
          </c:val>
        </c:ser>
        <c:gapWidth val="40"/>
        <c:axId val="7213061"/>
        <c:axId val="64917550"/>
      </c:barChart>
      <c:catAx>
        <c:axId val="7213061"/>
        <c:scaling>
          <c:orientation val="minMax"/>
        </c:scaling>
        <c:axPos val="b"/>
        <c:delete val="0"/>
        <c:numFmt formatCode="General" sourceLinked="1"/>
        <c:majorTickMark val="out"/>
        <c:minorTickMark val="none"/>
        <c:tickLblPos val="nextTo"/>
        <c:spPr>
          <a:ln w="9525">
            <a:noFill/>
          </a:ln>
        </c:spPr>
        <c:txPr>
          <a:bodyPr/>
          <a:lstStyle/>
          <a:p>
            <a:pPr>
              <a:defRPr lang="en-US" cap="none" sz="1100" b="0" i="0" u="none" baseline="0">
                <a:solidFill>
                  <a:srgbClr val="2E638B"/>
                </a:solidFill>
                <a:latin typeface="Calibri"/>
                <a:ea typeface="Calibri"/>
                <a:cs typeface="Calibri"/>
              </a:defRPr>
            </a:pPr>
          </a:p>
        </c:txPr>
        <c:crossAx val="64917550"/>
        <c:crosses val="autoZero"/>
        <c:auto val="1"/>
        <c:lblOffset val="100"/>
        <c:tickLblSkip val="1"/>
        <c:noMultiLvlLbl val="0"/>
      </c:catAx>
      <c:valAx>
        <c:axId val="64917550"/>
        <c:scaling>
          <c:orientation val="minMax"/>
        </c:scaling>
        <c:axPos val="l"/>
        <c:delete val="1"/>
        <c:majorTickMark val="out"/>
        <c:minorTickMark val="none"/>
        <c:tickLblPos val="nextTo"/>
        <c:crossAx val="7213061"/>
        <c:crosses val="autoZero"/>
        <c:crossBetween val="between"/>
        <c:dispUnits/>
      </c:valAx>
      <c:spPr>
        <a:solidFill>
          <a:srgbClr val="FFFFFF"/>
        </a:solidFill>
        <a:ln w="25400">
          <a:noFill/>
        </a:ln>
      </c:spPr>
    </c:plotArea>
    <c:legend>
      <c:legendPos val="b"/>
      <c:layout>
        <c:manualLayout>
          <c:xMode val="edge"/>
          <c:yMode val="edge"/>
          <c:x val="0.12375"/>
          <c:y val="0.93525"/>
          <c:w val="0.71675"/>
          <c:h val="0.05375"/>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675"/>
          <c:h val="0.814"/>
        </c:manualLayout>
      </c:layout>
      <c:barChart>
        <c:barDir val="col"/>
        <c:grouping val="percentStacked"/>
        <c:varyColors val="0"/>
        <c:ser>
          <c:idx val="0"/>
          <c:order val="0"/>
          <c:tx>
            <c:v>Laag</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data!$A$334:$A$339</c:f>
              <c:strCache/>
            </c:strRef>
          </c:cat>
          <c:val>
            <c:numRef>
              <c:f>data!$B$334:$B$339</c:f>
              <c:numCache/>
            </c:numRef>
          </c:val>
        </c:ser>
        <c:ser>
          <c:idx val="1"/>
          <c:order val="1"/>
          <c:tx>
            <c:v>Midden</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data!$A$334:$A$339</c:f>
              <c:strCache/>
            </c:strRef>
          </c:cat>
          <c:val>
            <c:numRef>
              <c:f>data!$C$334:$C$339</c:f>
              <c:numCache/>
            </c:numRef>
          </c:val>
        </c:ser>
        <c:ser>
          <c:idx val="2"/>
          <c:order val="2"/>
          <c:tx>
            <c:v>Hoog</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data!$A$334:$A$339</c:f>
              <c:strCache/>
            </c:strRef>
          </c:cat>
          <c:val>
            <c:numRef>
              <c:f>data!$D$334:$D$339</c:f>
              <c:numCache/>
            </c:numRef>
          </c:val>
        </c:ser>
        <c:overlap val="100"/>
        <c:gapWidth val="40"/>
        <c:axId val="47387039"/>
        <c:axId val="23830168"/>
      </c:barChart>
      <c:catAx>
        <c:axId val="47387039"/>
        <c:scaling>
          <c:orientation val="minMax"/>
        </c:scaling>
        <c:axPos val="b"/>
        <c:delete val="0"/>
        <c:numFmt formatCode="General" sourceLinked="1"/>
        <c:majorTickMark val="out"/>
        <c:minorTickMark val="none"/>
        <c:tickLblPos val="nextTo"/>
        <c:spPr>
          <a:ln w="9525">
            <a:noFill/>
          </a:ln>
        </c:spPr>
        <c:crossAx val="23830168"/>
        <c:crosses val="autoZero"/>
        <c:auto val="1"/>
        <c:lblOffset val="100"/>
        <c:tickLblSkip val="1"/>
        <c:noMultiLvlLbl val="0"/>
      </c:catAx>
      <c:valAx>
        <c:axId val="23830168"/>
        <c:scaling>
          <c:orientation val="minMax"/>
        </c:scaling>
        <c:axPos val="l"/>
        <c:delete val="1"/>
        <c:majorTickMark val="out"/>
        <c:minorTickMark val="none"/>
        <c:tickLblPos val="nextTo"/>
        <c:crossAx val="47387039"/>
        <c:crosses val="autoZero"/>
        <c:crossBetween val="between"/>
        <c:dispUnits/>
      </c:valAx>
      <c:spPr>
        <a:solidFill>
          <a:srgbClr val="FFFFFF"/>
        </a:solidFill>
        <a:ln w="25400">
          <a:noFill/>
        </a:ln>
      </c:spPr>
    </c:plotArea>
    <c:legend>
      <c:legendPos val="b"/>
      <c:layout>
        <c:manualLayout>
          <c:xMode val="edge"/>
          <c:yMode val="edge"/>
          <c:x val="0.20925"/>
          <c:y val="0.93225"/>
          <c:w val="0.56375"/>
          <c:h val="0.06"/>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7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075"/>
          <c:y val="0.05825"/>
          <c:w val="0.90825"/>
          <c:h val="0.785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data!$B$344:$N$344</c:f>
              <c:numCache/>
            </c:numRef>
          </c:val>
          <c:smooth val="0"/>
        </c:ser>
        <c:ser>
          <c:idx val="5"/>
          <c:order val="1"/>
          <c:tx>
            <c:v>Oost-Vlaanderen</c:v>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data!$B$345:$N$345</c:f>
              <c:numCache/>
            </c:numRef>
          </c:val>
          <c:smooth val="0"/>
        </c:ser>
        <c:ser>
          <c:idx val="2"/>
          <c:order val="2"/>
          <c:tx>
            <c:v>Dender-Waas</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2E638B"/>
              </a:solidFill>
              <a:ln>
                <a:solidFill>
                  <a:srgbClr val="2E638B"/>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data!$B$346:$N$346</c:f>
              <c:numCache/>
            </c:numRef>
          </c:val>
          <c:smooth val="0"/>
        </c:ser>
        <c:ser>
          <c:idx val="4"/>
          <c:order val="3"/>
          <c:tx>
            <c:v>Gent en rand</c:v>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layout>
                <c:manualLayout>
                  <c:x val="-0.00125"/>
                  <c:y val="0.0185"/>
                </c:manualLayout>
              </c:layout>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data!$B$347:$N$347</c:f>
              <c:numCache/>
            </c:numRef>
          </c:val>
          <c:smooth val="0"/>
        </c:ser>
        <c:ser>
          <c:idx val="3"/>
          <c:order val="4"/>
          <c:tx>
            <c:v>Meetjesland</c:v>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data!$B$348:$N$348</c:f>
              <c:numCache/>
            </c:numRef>
          </c:val>
          <c:smooth val="0"/>
        </c:ser>
        <c:ser>
          <c:idx val="1"/>
          <c:order val="5"/>
          <c:tx>
            <c:v>Z-O-Vlaanderen</c:v>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3E5E8"/>
              </a:solidFill>
              <a:ln>
                <a:solidFill>
                  <a:srgbClr val="D3E5E8"/>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data!$B$349:$N$349</c:f>
              <c:numCache/>
            </c:numRef>
          </c:val>
          <c:smooth val="0"/>
        </c:ser>
        <c:marker val="1"/>
        <c:axId val="13144921"/>
        <c:axId val="51195426"/>
      </c:lineChart>
      <c:catAx>
        <c:axId val="13144921"/>
        <c:scaling>
          <c:orientation val="minMax"/>
        </c:scaling>
        <c:axPos val="b"/>
        <c:delete val="0"/>
        <c:numFmt formatCode="General" sourceLinked="1"/>
        <c:majorTickMark val="out"/>
        <c:minorTickMark val="none"/>
        <c:tickLblPos val="nextTo"/>
        <c:spPr>
          <a:ln w="3175">
            <a:solidFill>
              <a:srgbClr val="2E638B"/>
            </a:solidFill>
            <a:prstDash val="solid"/>
          </a:ln>
        </c:spPr>
        <c:crossAx val="51195426"/>
        <c:crosses val="autoZero"/>
        <c:auto val="1"/>
        <c:lblOffset val="100"/>
        <c:tickLblSkip val="1"/>
        <c:noMultiLvlLbl val="0"/>
      </c:catAx>
      <c:valAx>
        <c:axId val="51195426"/>
        <c:scaling>
          <c:orientation val="minMax"/>
          <c:min val="0.4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13144921"/>
        <c:crosses val="autoZero"/>
        <c:crossBetween val="between"/>
        <c:dispUnits/>
        <c:majorUnit val="0.05"/>
      </c:valAx>
      <c:spPr>
        <a:solidFill>
          <a:srgbClr val="FFFFFF"/>
        </a:solidFill>
        <a:ln w="25400">
          <a:noFill/>
        </a:ln>
      </c:spPr>
    </c:plotArea>
    <c:legend>
      <c:legendPos val="b"/>
      <c:layout>
        <c:manualLayout>
          <c:xMode val="edge"/>
          <c:yMode val="edge"/>
          <c:x val="0.034"/>
          <c:y val="0.94"/>
          <c:w val="0.941"/>
          <c:h val="0.049"/>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
          <c:y val="0.05825"/>
          <c:w val="0.92175"/>
          <c:h val="0.7857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data!$B$354:$N$354</c:f>
              <c:numCache/>
            </c:numRef>
          </c:val>
          <c:smooth val="0"/>
        </c:ser>
        <c:ser>
          <c:idx val="5"/>
          <c:order val="1"/>
          <c:tx>
            <c:v>Oost-Vlaanderen</c:v>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data!$B$353:$N$353</c:f>
              <c:numCache/>
            </c:numRef>
          </c:cat>
          <c:val>
            <c:numRef>
              <c:f>data!$B$355:$N$355</c:f>
              <c:numCache/>
            </c:numRef>
          </c:val>
          <c:smooth val="0"/>
        </c:ser>
        <c:ser>
          <c:idx val="2"/>
          <c:order val="2"/>
          <c:tx>
            <c:v>Dender-Waas</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data!$B$356:$N$356</c:f>
              <c:numCache/>
            </c:numRef>
          </c:val>
          <c:smooth val="0"/>
        </c:ser>
        <c:ser>
          <c:idx val="4"/>
          <c:order val="3"/>
          <c:tx>
            <c:v>Gent &amp; Rand</c:v>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data!$B$357:$N$357</c:f>
              <c:numCache/>
            </c:numRef>
          </c:val>
          <c:smooth val="0"/>
        </c:ser>
        <c:ser>
          <c:idx val="3"/>
          <c:order val="4"/>
          <c:tx>
            <c:v>Meetjesland</c:v>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data!$B$358:$N$358</c:f>
              <c:numCache/>
            </c:numRef>
          </c:val>
          <c:smooth val="0"/>
        </c:ser>
        <c:ser>
          <c:idx val="1"/>
          <c:order val="5"/>
          <c:tx>
            <c:v>Z-O-Vlaanderen</c:v>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3E5E8"/>
              </a:solidFill>
              <a:ln>
                <a:solidFill>
                  <a:srgbClr val="D3E5E8"/>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data!$B$359:$N$359</c:f>
              <c:numCache/>
            </c:numRef>
          </c:val>
          <c:smooth val="0"/>
        </c:ser>
        <c:marker val="1"/>
        <c:axId val="58105651"/>
        <c:axId val="53188812"/>
      </c:lineChart>
      <c:catAx>
        <c:axId val="58105651"/>
        <c:scaling>
          <c:orientation val="minMax"/>
        </c:scaling>
        <c:axPos val="b"/>
        <c:delete val="0"/>
        <c:numFmt formatCode="General" sourceLinked="1"/>
        <c:majorTickMark val="out"/>
        <c:minorTickMark val="none"/>
        <c:tickLblPos val="nextTo"/>
        <c:spPr>
          <a:ln w="3175">
            <a:solidFill>
              <a:srgbClr val="2E638B"/>
            </a:solidFill>
            <a:prstDash val="solid"/>
          </a:ln>
        </c:spPr>
        <c:crossAx val="53188812"/>
        <c:crosses val="autoZero"/>
        <c:auto val="1"/>
        <c:lblOffset val="100"/>
        <c:tickLblSkip val="1"/>
        <c:noMultiLvlLbl val="0"/>
      </c:catAx>
      <c:valAx>
        <c:axId val="53188812"/>
        <c:scaling>
          <c:orientation val="minMax"/>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58105651"/>
        <c:crosses val="autoZero"/>
        <c:crossBetween val="between"/>
        <c:dispUnits/>
      </c:valAx>
      <c:spPr>
        <a:solidFill>
          <a:srgbClr val="FFFFFF"/>
        </a:solidFill>
        <a:ln w="25400">
          <a:noFill/>
        </a:ln>
      </c:spPr>
    </c:plotArea>
    <c:legend>
      <c:legendPos val="b"/>
      <c:layout>
        <c:manualLayout>
          <c:xMode val="edge"/>
          <c:yMode val="edge"/>
          <c:x val="0.0315"/>
          <c:y val="0.9385"/>
          <c:w val="0.946"/>
          <c:h val="0.04875"/>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
          <c:y val="0.05825"/>
          <c:w val="0.922"/>
          <c:h val="0.78575"/>
        </c:manualLayout>
      </c:layout>
      <c:lineChart>
        <c:grouping val="standard"/>
        <c:varyColors val="0"/>
        <c:ser>
          <c:idx val="0"/>
          <c:order val="0"/>
          <c:tx>
            <c:strRef>
              <c:f>data!$A$364</c:f>
              <c:strCache>
                <c:ptCount val="1"/>
                <c:pt idx="0">
                  <c:v>Vlaanderen</c:v>
                </c:pt>
              </c:strCache>
            </c:strRef>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dLbl>
              <c:idx val="12"/>
              <c:layout>
                <c:manualLayout>
                  <c:x val="0"/>
                  <c:y val="0.0235"/>
                </c:manualLayout>
              </c:layout>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data!$B$363:$N$363</c:f>
              <c:numCache/>
            </c:numRef>
          </c:cat>
          <c:val>
            <c:numRef>
              <c:f>data!$B$364:$N$364</c:f>
              <c:numCache/>
            </c:numRef>
          </c:val>
          <c:smooth val="0"/>
        </c:ser>
        <c:ser>
          <c:idx val="5"/>
          <c:order val="1"/>
          <c:tx>
            <c:strRef>
              <c:f>data!$A$365</c:f>
              <c:strCache>
                <c:ptCount val="1"/>
                <c:pt idx="0">
                  <c:v>Oost-Vlaanderen</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data!$B$363:$N$363</c:f>
              <c:numCache/>
            </c:numRef>
          </c:cat>
          <c:val>
            <c:numRef>
              <c:f>data!$B$365:$N$365</c:f>
              <c:numCache/>
            </c:numRef>
          </c:val>
          <c:smooth val="0"/>
        </c:ser>
        <c:ser>
          <c:idx val="2"/>
          <c:order val="2"/>
          <c:tx>
            <c:strRef>
              <c:f>data!$A$366</c:f>
              <c:strCache>
                <c:ptCount val="1"/>
                <c:pt idx="0">
                  <c:v>Dender-Waas </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data!$B$363:$N$363</c:f>
              <c:numCache/>
            </c:numRef>
          </c:cat>
          <c:val>
            <c:numRef>
              <c:f>data!$B$366:$N$366</c:f>
              <c:numCache/>
            </c:numRef>
          </c:val>
          <c:smooth val="0"/>
        </c:ser>
        <c:ser>
          <c:idx val="4"/>
          <c:order val="3"/>
          <c:tx>
            <c:strRef>
              <c:f>data!$A$367</c:f>
              <c:strCache>
                <c:ptCount val="1"/>
                <c:pt idx="0">
                  <c:v>Gent en rand </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data!$B$363:$N$363</c:f>
              <c:numCache/>
            </c:numRef>
          </c:cat>
          <c:val>
            <c:numRef>
              <c:f>data!$B$367:$N$367</c:f>
              <c:numCache/>
            </c:numRef>
          </c:val>
          <c:smooth val="0"/>
        </c:ser>
        <c:ser>
          <c:idx val="3"/>
          <c:order val="4"/>
          <c:tx>
            <c:strRef>
              <c:f>data!$A$368</c:f>
              <c:strCache>
                <c:ptCount val="1"/>
                <c:pt idx="0">
                  <c:v>Meetjesland</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data!$B$363:$N$363</c:f>
              <c:numCache/>
            </c:numRef>
          </c:cat>
          <c:val>
            <c:numRef>
              <c:f>data!$B$368:$N$368</c:f>
              <c:numCache/>
            </c:numRef>
          </c:val>
          <c:smooth val="0"/>
        </c:ser>
        <c:ser>
          <c:idx val="1"/>
          <c:order val="5"/>
          <c:tx>
            <c:strRef>
              <c:f>data!$A$369</c:f>
              <c:strCache>
                <c:ptCount val="1"/>
                <c:pt idx="0">
                  <c:v>Zuid-Oost-Vlaanderen </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3E5E8"/>
              </a:solidFill>
              <a:ln>
                <a:solidFill>
                  <a:srgbClr val="D3E5E8"/>
                </a:solidFill>
                <a:prstDash val="solid"/>
              </a:ln>
            </c:spPr>
          </c:marker>
          <c:dLbls>
            <c:dLbl>
              <c:idx val="12"/>
              <c:txPr>
                <a:bodyPr vert="horz" rot="0" anchor="ctr"/>
                <a:lstStyle/>
                <a:p>
                  <a:pPr algn="ctr">
                    <a:defRPr lang="en-US" cap="none" sz="105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data!$B$363:$N$363</c:f>
              <c:numCache/>
            </c:numRef>
          </c:cat>
          <c:val>
            <c:numRef>
              <c:f>data!$B$369:$N$369</c:f>
              <c:numCache/>
            </c:numRef>
          </c:val>
          <c:smooth val="0"/>
        </c:ser>
        <c:marker val="1"/>
        <c:axId val="8937261"/>
        <c:axId val="13326486"/>
      </c:lineChart>
      <c:catAx>
        <c:axId val="8937261"/>
        <c:scaling>
          <c:orientation val="minMax"/>
        </c:scaling>
        <c:axPos val="b"/>
        <c:delete val="0"/>
        <c:numFmt formatCode="General" sourceLinked="1"/>
        <c:majorTickMark val="out"/>
        <c:minorTickMark val="none"/>
        <c:tickLblPos val="nextTo"/>
        <c:spPr>
          <a:ln w="3175">
            <a:solidFill>
              <a:srgbClr val="2E638B"/>
            </a:solidFill>
            <a:prstDash val="solid"/>
          </a:ln>
        </c:spPr>
        <c:crossAx val="13326486"/>
        <c:crosses val="autoZero"/>
        <c:auto val="1"/>
        <c:lblOffset val="100"/>
        <c:tickLblSkip val="1"/>
        <c:noMultiLvlLbl val="0"/>
      </c:catAx>
      <c:valAx>
        <c:axId val="13326486"/>
        <c:scaling>
          <c:orientation val="minMax"/>
          <c:min val="0.0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8937261"/>
        <c:crosses val="autoZero"/>
        <c:crossBetween val="between"/>
        <c:dispUnits/>
      </c:valAx>
      <c:spPr>
        <a:solidFill>
          <a:srgbClr val="FFFFFF"/>
        </a:solidFill>
        <a:ln w="25400">
          <a:noFill/>
        </a:ln>
      </c:spPr>
    </c:plotArea>
    <c:legend>
      <c:legendPos val="b"/>
      <c:layout>
        <c:manualLayout>
          <c:xMode val="edge"/>
          <c:yMode val="edge"/>
          <c:x val="0.01975"/>
          <c:y val="0.9385"/>
          <c:w val="0.9695"/>
          <c:h val="0.04875"/>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55"/>
          <c:y val="0.05575"/>
          <c:w val="0.84125"/>
          <c:h val="0.7865"/>
        </c:manualLayout>
      </c:layout>
      <c:lineChart>
        <c:grouping val="standard"/>
        <c:varyColors val="0"/>
        <c:ser>
          <c:idx val="1"/>
          <c:order val="0"/>
          <c:tx>
            <c:v>Oost-Vlaanderen</c:v>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A5BFCF"/>
              </a:solidFill>
              <a:ln>
                <a:solidFill>
                  <a:srgbClr val="A5BFCF"/>
                </a:solidFill>
                <a:prstDash val="solid"/>
              </a:ln>
            </c:spPr>
          </c:marker>
          <c:dLbls>
            <c:dLbl>
              <c:idx val="0"/>
              <c:layout>
                <c:manualLayout>
                  <c:x val="-0.0135"/>
                  <c:y val="0.049"/>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12"/>
              <c:layout>
                <c:manualLayout>
                  <c:x val="-0.0375"/>
                  <c:y val="-0.0422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24"/>
              <c:layout>
                <c:manualLayout>
                  <c:x val="-0.015"/>
                  <c:y val="-0.0322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36"/>
              <c:layout>
                <c:manualLayout>
                  <c:x val="-0.036"/>
                  <c:y val="-0.043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48"/>
              <c:layout>
                <c:manualLayout>
                  <c:x val="-0.03325"/>
                  <c:y val="-0.0212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data!$B$375:$AX$375</c:f>
              <c:strCache/>
            </c:strRef>
          </c:cat>
          <c:val>
            <c:numRef>
              <c:f>data!$B$379:$AX$379</c:f>
              <c:numCache/>
            </c:numRef>
          </c:val>
          <c:smooth val="0"/>
        </c:ser>
        <c:marker val="1"/>
        <c:axId val="52829511"/>
        <c:axId val="5703552"/>
      </c:lineChart>
      <c:lineChart>
        <c:grouping val="standard"/>
        <c:varyColors val="0"/>
        <c:ser>
          <c:idx val="0"/>
          <c:order val="1"/>
          <c:tx>
            <c:v>Vlaanderen (rechteras)</c:v>
          </c:tx>
          <c:spPr>
            <a:ln w="25400">
              <a:solidFill>
                <a:schemeClr val="accent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chemeClr val="accent6"/>
              </a:solidFill>
              <a:ln>
                <a:solidFill>
                  <a:schemeClr val="accent6"/>
                </a:solidFill>
                <a:prstDash val="solid"/>
              </a:ln>
            </c:spPr>
          </c:marker>
          <c:dLbls>
            <c:dLbl>
              <c:idx val="0"/>
              <c:layout>
                <c:manualLayout>
                  <c:x val="-0.00725"/>
                  <c:y val="0.03125"/>
                </c:manualLayout>
              </c:layout>
              <c:txPr>
                <a:bodyPr vert="horz" rot="0" anchor="ctr"/>
                <a:lstStyle/>
                <a:p>
                  <a:pPr algn="ctr">
                    <a:defRPr lang="en-US" cap="none" sz="1100" b="0" i="0" u="none" baseline="0">
                      <a:solidFill>
                        <a:srgbClr val="FF6600"/>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12"/>
              <c:layout>
                <c:manualLayout>
                  <c:x val="-0.0365"/>
                  <c:y val="0.03825"/>
                </c:manualLayout>
              </c:layout>
              <c:txPr>
                <a:bodyPr vert="horz" rot="0" anchor="ctr"/>
                <a:lstStyle/>
                <a:p>
                  <a:pPr algn="ctr">
                    <a:defRPr lang="en-US" cap="none" sz="1100" b="0" i="0" u="none" baseline="0">
                      <a:solidFill>
                        <a:srgbClr val="FF6600"/>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24"/>
              <c:layout>
                <c:manualLayout>
                  <c:x val="-0.0155"/>
                  <c:y val="-0.03675"/>
                </c:manualLayout>
              </c:layout>
              <c:txPr>
                <a:bodyPr vert="horz" rot="0" anchor="ctr"/>
                <a:lstStyle/>
                <a:p>
                  <a:pPr algn="ctr">
                    <a:defRPr lang="en-US" cap="none" sz="1100" b="0" i="0" u="none" baseline="0">
                      <a:solidFill>
                        <a:srgbClr val="FF6600"/>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36"/>
              <c:layout>
                <c:manualLayout>
                  <c:x val="-0.0255"/>
                  <c:y val="0.03575"/>
                </c:manualLayout>
              </c:layout>
              <c:txPr>
                <a:bodyPr vert="horz" rot="0" anchor="ctr"/>
                <a:lstStyle/>
                <a:p>
                  <a:pPr algn="ctr">
                    <a:defRPr lang="en-US" cap="none" sz="1100" b="0" i="0" u="none" baseline="0">
                      <a:solidFill>
                        <a:srgbClr val="FF6600"/>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48"/>
              <c:layout>
                <c:manualLayout>
                  <c:x val="-0.062"/>
                  <c:y val="-0.02375"/>
                </c:manualLayout>
              </c:layout>
              <c:txPr>
                <a:bodyPr vert="horz" rot="0" anchor="ctr"/>
                <a:lstStyle/>
                <a:p>
                  <a:pPr algn="ctr">
                    <a:defRPr lang="en-US" cap="none" sz="1100" b="0" i="0" u="none" baseline="0">
                      <a:solidFill>
                        <a:srgbClr val="FF6600"/>
                      </a:solidFill>
                      <a:latin typeface="Calibri"/>
                      <a:ea typeface="Calibri"/>
                      <a:cs typeface="Calibri"/>
                    </a:defRPr>
                  </a:pPr>
                </a:p>
              </c:txPr>
              <c:numFmt formatCode="#,##0" sourceLinked="0"/>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Lit>
              <c:ptCount val="37"/>
              <c:pt idx="0">
                <c:v>39783</c:v>
              </c:pt>
              <c:pt idx="1">
                <c:v>39814</c:v>
              </c:pt>
              <c:pt idx="2">
                <c:v>39845</c:v>
              </c:pt>
              <c:pt idx="3">
                <c:v>39873</c:v>
              </c:pt>
              <c:pt idx="4">
                <c:v>39904</c:v>
              </c:pt>
              <c:pt idx="5">
                <c:v>39934</c:v>
              </c:pt>
              <c:pt idx="6">
                <c:v>39965</c:v>
              </c:pt>
              <c:pt idx="7">
                <c:v>39995</c:v>
              </c:pt>
              <c:pt idx="8">
                <c:v>40026</c:v>
              </c:pt>
              <c:pt idx="9">
                <c:v>40057</c:v>
              </c:pt>
              <c:pt idx="10">
                <c:v>40087</c:v>
              </c:pt>
              <c:pt idx="11">
                <c:v>40118</c:v>
              </c:pt>
              <c:pt idx="12">
                <c:v>40148</c:v>
              </c:pt>
              <c:pt idx="13">
                <c:v>40179</c:v>
              </c:pt>
              <c:pt idx="14">
                <c:v>40210</c:v>
              </c:pt>
              <c:pt idx="15">
                <c:v>40238</c:v>
              </c:pt>
              <c:pt idx="16">
                <c:v>40269</c:v>
              </c:pt>
              <c:pt idx="17">
                <c:v>40299</c:v>
              </c:pt>
              <c:pt idx="18">
                <c:v>40330</c:v>
              </c:pt>
              <c:pt idx="19">
                <c:v>40360</c:v>
              </c:pt>
              <c:pt idx="20">
                <c:v>40391</c:v>
              </c:pt>
              <c:pt idx="21">
                <c:v>40422</c:v>
              </c:pt>
              <c:pt idx="22">
                <c:v>40452</c:v>
              </c:pt>
              <c:pt idx="23">
                <c:v>40483</c:v>
              </c:pt>
              <c:pt idx="24">
                <c:v>40513</c:v>
              </c:pt>
              <c:pt idx="25">
                <c:v>40544</c:v>
              </c:pt>
              <c:pt idx="26">
                <c:v>40575</c:v>
              </c:pt>
              <c:pt idx="27">
                <c:v>40603</c:v>
              </c:pt>
              <c:pt idx="28">
                <c:v>40634</c:v>
              </c:pt>
              <c:pt idx="29">
                <c:v>40664</c:v>
              </c:pt>
              <c:pt idx="30">
                <c:v>40695</c:v>
              </c:pt>
              <c:pt idx="31">
                <c:v>40725</c:v>
              </c:pt>
              <c:pt idx="32">
                <c:v>40756</c:v>
              </c:pt>
              <c:pt idx="33">
                <c:v>40787</c:v>
              </c:pt>
              <c:pt idx="34">
                <c:v>40817</c:v>
              </c:pt>
              <c:pt idx="35">
                <c:v>40848</c:v>
              </c:pt>
              <c:pt idx="36">
                <c:v>40878</c:v>
              </c:pt>
            </c:numLit>
          </c:cat>
          <c:val>
            <c:numRef>
              <c:f>data!$B$376:$AX$376</c:f>
              <c:numCache/>
            </c:numRef>
          </c:val>
          <c:smooth val="0"/>
        </c:ser>
        <c:marker val="1"/>
        <c:axId val="51331969"/>
        <c:axId val="59334538"/>
      </c:lineChart>
      <c:catAx>
        <c:axId val="52829511"/>
        <c:scaling>
          <c:orientation val="minMax"/>
        </c:scaling>
        <c:axPos val="b"/>
        <c:delete val="0"/>
        <c:numFmt formatCode="mmm/yy" sourceLinked="0"/>
        <c:majorTickMark val="cross"/>
        <c:minorTickMark val="none"/>
        <c:tickLblPos val="nextTo"/>
        <c:spPr>
          <a:ln w="3175">
            <a:solidFill>
              <a:srgbClr val="2E638B"/>
            </a:solidFill>
            <a:prstDash val="solid"/>
          </a:ln>
        </c:spPr>
        <c:crossAx val="5703552"/>
        <c:crosses val="autoZero"/>
        <c:auto val="0"/>
        <c:lblOffset val="100"/>
        <c:tickLblSkip val="6"/>
        <c:tickMarkSkip val="6"/>
        <c:noMultiLvlLbl val="0"/>
      </c:catAx>
      <c:valAx>
        <c:axId val="5703552"/>
        <c:scaling>
          <c:orientation val="minMax"/>
          <c:max val="2000"/>
          <c:min val="0"/>
        </c:scaling>
        <c:axPos val="l"/>
        <c:majorGridlines>
          <c:spPr>
            <a:ln w="3175">
              <a:solidFill>
                <a:srgbClr val="D3E5E8"/>
              </a:solidFill>
              <a:prstDash val="solid"/>
            </a:ln>
          </c:spPr>
        </c:majorGridlines>
        <c:delete val="0"/>
        <c:numFmt formatCode="#,##0" sourceLinked="0"/>
        <c:majorTickMark val="cross"/>
        <c:minorTickMark val="none"/>
        <c:tickLblPos val="nextTo"/>
        <c:spPr>
          <a:ln w="3175">
            <a:solidFill>
              <a:srgbClr val="A5BFCF"/>
            </a:solidFill>
            <a:prstDash val="solid"/>
          </a:ln>
        </c:spPr>
        <c:crossAx val="52829511"/>
        <c:crosses val="autoZero"/>
        <c:crossBetween val="between"/>
        <c:dispUnits/>
      </c:valAx>
      <c:catAx>
        <c:axId val="51331969"/>
        <c:scaling>
          <c:orientation val="minMax"/>
        </c:scaling>
        <c:axPos val="b"/>
        <c:delete val="1"/>
        <c:majorTickMark val="out"/>
        <c:minorTickMark val="none"/>
        <c:tickLblPos val="nextTo"/>
        <c:crossAx val="59334538"/>
        <c:crosses val="autoZero"/>
        <c:auto val="0"/>
        <c:lblOffset val="100"/>
        <c:noMultiLvlLbl val="0"/>
      </c:catAx>
      <c:valAx>
        <c:axId val="59334538"/>
        <c:scaling>
          <c:orientation val="minMax"/>
          <c:max val="20000"/>
        </c:scaling>
        <c:axPos val="l"/>
        <c:delete val="0"/>
        <c:numFmt formatCode="#,##0" sourceLinked="0"/>
        <c:majorTickMark val="cross"/>
        <c:minorTickMark val="none"/>
        <c:tickLblPos val="nextTo"/>
        <c:spPr>
          <a:ln w="3175">
            <a:solidFill>
              <a:schemeClr val="accent6">
                <a:lumMod val="75000"/>
              </a:schemeClr>
            </a:solidFill>
            <a:prstDash val="solid"/>
          </a:ln>
        </c:spPr>
        <c:txPr>
          <a:bodyPr/>
          <a:lstStyle/>
          <a:p>
            <a:pPr>
              <a:defRPr lang="en-US" cap="none" sz="1100" b="0" i="0" u="none" baseline="0">
                <a:solidFill>
                  <a:srgbClr val="FF8080"/>
                </a:solidFill>
                <a:latin typeface="Calibri"/>
                <a:ea typeface="Calibri"/>
                <a:cs typeface="Calibri"/>
              </a:defRPr>
            </a:pPr>
          </a:p>
        </c:txPr>
        <c:crossAx val="51331969"/>
        <c:crosses val="max"/>
        <c:crossBetween val="between"/>
        <c:dispUnits/>
      </c:valAx>
      <c:spPr>
        <a:solidFill>
          <a:srgbClr val="FFFFFF"/>
        </a:solidFill>
        <a:ln w="25400">
          <a:noFill/>
        </a:ln>
      </c:spPr>
    </c:plotArea>
    <c:legend>
      <c:legendPos val="b"/>
      <c:legendEntry>
        <c:idx val="1"/>
        <c:txPr>
          <a:bodyPr vert="horz" rot="0"/>
          <a:lstStyle/>
          <a:p>
            <a:pPr>
              <a:defRPr lang="en-US" cap="none" sz="1100" b="0" i="0" u="none" baseline="0">
                <a:solidFill>
                  <a:srgbClr val="FF6600"/>
                </a:solidFill>
                <a:latin typeface="Calibri"/>
                <a:ea typeface="Calibri"/>
                <a:cs typeface="Calibri"/>
              </a:defRPr>
            </a:pPr>
          </a:p>
        </c:txPr>
      </c:legendEntry>
      <c:layout>
        <c:manualLayout>
          <c:xMode val="edge"/>
          <c:yMode val="edge"/>
          <c:x val="0.19725"/>
          <c:y val="0.934"/>
          <c:w val="0.6095"/>
          <c:h val="0.0487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5"/>
          <c:y val="0.04375"/>
          <c:w val="0.53075"/>
          <c:h val="0.9432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3E5E8"/>
              </a:solidFill>
              <a:ln w="25400">
                <a:noFill/>
                <a:prstDash val="solid"/>
              </a:ln>
            </c:spPr>
          </c:dPt>
          <c:dPt>
            <c:idx val="1"/>
            <c:spPr>
              <a:solidFill>
                <a:srgbClr val="A5BFCF"/>
              </a:solidFill>
              <a:ln w="25400">
                <a:noFill/>
                <a:prstDash val="solid"/>
              </a:ln>
            </c:spPr>
          </c:dPt>
          <c:dPt>
            <c:idx val="2"/>
            <c:spPr>
              <a:solidFill>
                <a:srgbClr val="7D9FB8"/>
              </a:solidFill>
              <a:ln w="25400">
                <a:noFill/>
                <a:prstDash val="solid"/>
              </a:ln>
            </c:spPr>
          </c:dPt>
          <c:dPt>
            <c:idx val="3"/>
            <c:spPr>
              <a:solidFill>
                <a:srgbClr val="2E638B"/>
              </a:solidFill>
              <a:ln w="25400">
                <a:noFill/>
                <a:prstDash val="solid"/>
              </a:ln>
            </c:spPr>
          </c:dPt>
          <c:dLbls>
            <c:dLbl>
              <c:idx val="0"/>
              <c:layout>
                <c:manualLayout>
                  <c:x val="-0.1165"/>
                  <c:y val="0.062"/>
                </c:manualLayout>
              </c:layout>
              <c:txPr>
                <a:bodyPr vert="horz" rot="0" anchor="ctr"/>
                <a:lstStyle/>
                <a:p>
                  <a:pPr algn="ctr">
                    <a:defRPr lang="en-US" cap="none" sz="1125" b="1" i="0" u="none" baseline="0">
                      <a:solidFill>
                        <a:srgbClr val="2E638B"/>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dLbl>
              <c:idx val="1"/>
              <c:layout>
                <c:manualLayout>
                  <c:x val="-0.06675"/>
                  <c:y val="-0.1455"/>
                </c:manualLayout>
              </c:layout>
              <c:txPr>
                <a:bodyPr vert="horz" rot="0" anchor="ctr"/>
                <a:lstStyle/>
                <a:p>
                  <a:pPr algn="ctr">
                    <a:defRPr lang="en-US" cap="none" sz="1125" b="1" i="0" u="none" baseline="0">
                      <a:solidFill>
                        <a:srgbClr val="2E638B"/>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dLbl>
              <c:idx val="2"/>
              <c:layout>
                <c:manualLayout>
                  <c:x val="-0.0155"/>
                  <c:y val="-0.0765"/>
                </c:manualLayout>
              </c:layout>
              <c:txPr>
                <a:bodyPr vert="horz" rot="0" anchor="ctr"/>
                <a:lstStyle/>
                <a:p>
                  <a:pPr algn="ctr">
                    <a:defRPr lang="en-US" cap="none" sz="1125" b="1" i="0" u="none" baseline="0">
                      <a:solidFill>
                        <a:srgbClr val="D3E5E8"/>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dLbl>
              <c:idx val="3"/>
              <c:layout>
                <c:manualLayout>
                  <c:x val="0.1965"/>
                  <c:y val="-0.07175"/>
                </c:manualLayout>
              </c:layout>
              <c:txPr>
                <a:bodyPr vert="horz" rot="0" anchor="ctr"/>
                <a:lstStyle/>
                <a:p>
                  <a:pPr algn="ctr">
                    <a:defRPr lang="en-US" cap="none" sz="1125" b="1" i="0" u="none" baseline="0">
                      <a:solidFill>
                        <a:srgbClr val="D3E5E8"/>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numFmt formatCode="0%" sourceLinked="0"/>
            <c:spPr>
              <a:noFill/>
              <a:ln w="25400">
                <a:noFill/>
              </a:ln>
            </c:spPr>
            <c:txPr>
              <a:bodyPr vert="horz" rot="0" anchor="ctr"/>
              <a:lstStyle/>
              <a:p>
                <a:pPr algn="ctr">
                  <a:defRPr lang="en-US" cap="none" sz="1125"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data!$A$383:$A$386</c:f>
              <c:strCache/>
            </c:strRef>
          </c:cat>
          <c:val>
            <c:numRef>
              <c:f>data!$B$383:$B$386</c:f>
              <c:numCache/>
            </c:numRef>
          </c:val>
        </c:ser>
      </c:pieChart>
      <c:spPr>
        <a:noFill/>
        <a:ln w="25400">
          <a:noFill/>
        </a:ln>
      </c:spPr>
    </c:plotArea>
    <c:legend>
      <c:legendPos val="r"/>
      <c:layout>
        <c:manualLayout>
          <c:xMode val="edge"/>
          <c:yMode val="edge"/>
          <c:x val="0.667"/>
          <c:y val="0.2445"/>
          <c:w val="0.256"/>
          <c:h val="0.511"/>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zero"/>
    <c:showDLblsOverMax val="0"/>
  </c:chart>
  <c:spPr>
    <a:solidFill>
      <a:srgbClr val="FFFFFF"/>
    </a:solidFill>
    <a:ln w="9525">
      <a:noFill/>
    </a:ln>
  </c:spPr>
  <c:txPr>
    <a:bodyPr vert="horz" rot="0"/>
    <a:lstStyle/>
    <a:p>
      <a:pPr>
        <a:defRPr lang="en-US" cap="none" sz="900" b="1"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data!$B$460:$Z$460</c:f>
              <c:strCache/>
            </c:strRef>
          </c:cat>
          <c:val>
            <c:numRef>
              <c:f>data!$B$468:$Z$468</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data!$B$460:$Z$460</c:f>
              <c:strCache/>
            </c:strRef>
          </c:cat>
          <c:val>
            <c:numRef>
              <c:f>data!$B$467:$Z$467</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375"/>
                  <c:y val="0.044"/>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285"/>
                  <c:y val="0.0357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15"/>
                  <c:y val="0.038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2525"/>
                  <c:y val="0.0357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2675"/>
                  <c:y val="0.038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2525"/>
                  <c:y val="0.0412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0625"/>
                  <c:y val="0.060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015"/>
                  <c:y val="0.0302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4"/>
              <c:layout>
                <c:manualLayout>
                  <c:x val="0"/>
                  <c:y val="0.0412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data!$B$460:$Z$460</c:f>
              <c:strCache/>
            </c:strRef>
          </c:cat>
          <c:val>
            <c:numRef>
              <c:f>data!$B$461:$Z$461</c:f>
              <c:numCache/>
            </c:numRef>
          </c:val>
          <c:smooth val="0"/>
        </c:ser>
        <c:ser>
          <c:idx val="3"/>
          <c:order val="3"/>
          <c:tx>
            <c:v>% Uitstroom 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275"/>
                  <c:y val="-0.05075"/>
                </c:manualLayout>
              </c:layout>
              <c:dLblPos val="r"/>
              <c:showLegendKey val="0"/>
              <c:showVal val="1"/>
              <c:showBubbleSize val="0"/>
              <c:showCatName val="0"/>
              <c:showSerName val="0"/>
              <c:showPercent val="0"/>
            </c:dLbl>
            <c:dLbl>
              <c:idx val="1"/>
              <c:delete val="1"/>
            </c:dLbl>
            <c:dLbl>
              <c:idx val="2"/>
              <c:delete val="1"/>
            </c:dLbl>
            <c:dLbl>
              <c:idx val="3"/>
              <c:layout>
                <c:manualLayout>
                  <c:x val="-0.02625"/>
                  <c:y val="-0.035"/>
                </c:manualLayout>
              </c:layout>
              <c:dLblPos val="r"/>
              <c:showLegendKey val="0"/>
              <c:showVal val="1"/>
              <c:showBubbleSize val="0"/>
              <c:showCatName val="0"/>
              <c:showSerName val="0"/>
              <c:showPercent val="0"/>
            </c:dLbl>
            <c:dLbl>
              <c:idx val="4"/>
              <c:delete val="1"/>
            </c:dLbl>
            <c:dLbl>
              <c:idx val="5"/>
              <c:delete val="1"/>
            </c:dLbl>
            <c:dLbl>
              <c:idx val="6"/>
              <c:layout>
                <c:manualLayout>
                  <c:x val="-0.03425"/>
                  <c:y val="-0.03525"/>
                </c:manualLayout>
              </c:layout>
              <c:dLblPos val="r"/>
              <c:showLegendKey val="0"/>
              <c:showVal val="1"/>
              <c:showBubbleSize val="0"/>
              <c:showCatName val="0"/>
              <c:showSerName val="0"/>
              <c:showPercent val="0"/>
            </c:dLbl>
            <c:dLbl>
              <c:idx val="7"/>
              <c:delete val="1"/>
            </c:dLbl>
            <c:dLbl>
              <c:idx val="8"/>
              <c:delete val="1"/>
            </c:dLbl>
            <c:dLbl>
              <c:idx val="9"/>
              <c:layout>
                <c:manualLayout>
                  <c:x val="-0.038"/>
                  <c:y val="-0.03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355"/>
                </c:manualLayout>
              </c:layout>
              <c:dLblPos val="r"/>
              <c:showLegendKey val="0"/>
              <c:showVal val="1"/>
              <c:showBubbleSize val="0"/>
              <c:showCatName val="0"/>
              <c:showSerName val="0"/>
              <c:showPercent val="0"/>
            </c:dLbl>
            <c:dLbl>
              <c:idx val="13"/>
              <c:delete val="1"/>
            </c:dLbl>
            <c:dLbl>
              <c:idx val="14"/>
              <c:delete val="1"/>
            </c:dLbl>
            <c:dLbl>
              <c:idx val="15"/>
              <c:layout>
                <c:manualLayout>
                  <c:x val="-0.03475"/>
                  <c:y val="-0.0245"/>
                </c:manualLayout>
              </c:layout>
              <c:dLblPos val="r"/>
              <c:showLegendKey val="0"/>
              <c:showVal val="1"/>
              <c:showBubbleSize val="0"/>
              <c:showCatName val="0"/>
              <c:showSerName val="0"/>
              <c:showPercent val="0"/>
            </c:dLbl>
            <c:dLbl>
              <c:idx val="16"/>
              <c:delete val="1"/>
            </c:dLbl>
            <c:dLbl>
              <c:idx val="17"/>
              <c:delete val="1"/>
            </c:dLbl>
            <c:dLbl>
              <c:idx val="18"/>
              <c:layout>
                <c:manualLayout>
                  <c:x val="-0.03"/>
                  <c:y val="-0.02725"/>
                </c:manualLayout>
              </c:layout>
              <c:dLblPos val="r"/>
              <c:showLegendKey val="0"/>
              <c:showVal val="1"/>
              <c:showBubbleSize val="0"/>
              <c:showCatName val="0"/>
              <c:showSerName val="0"/>
              <c:showPercent val="0"/>
            </c:dLbl>
            <c:dLbl>
              <c:idx val="19"/>
              <c:delete val="1"/>
            </c:dLbl>
            <c:dLbl>
              <c:idx val="20"/>
              <c:delete val="1"/>
            </c:dLbl>
            <c:dLbl>
              <c:idx val="21"/>
              <c:layout>
                <c:manualLayout>
                  <c:x val="-0.04275"/>
                  <c:y val="-0.03"/>
                </c:manualLayout>
              </c:layout>
              <c:dLblPos val="r"/>
              <c:showLegendKey val="0"/>
              <c:showVal val="1"/>
              <c:showBubbleSize val="0"/>
              <c:showCatName val="0"/>
              <c:showSerName val="0"/>
              <c:showPercent val="0"/>
            </c:dLbl>
            <c:dLbl>
              <c:idx val="22"/>
              <c:delete val="1"/>
            </c:dLbl>
            <c:dLbl>
              <c:idx val="23"/>
              <c:delete val="1"/>
            </c:dLbl>
            <c:dLbl>
              <c:idx val="24"/>
              <c:layout>
                <c:manualLayout>
                  <c:x val="-0.014"/>
                  <c:y val="-0.03"/>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data!$B$460:$Z$460</c:f>
              <c:strCache/>
            </c:strRef>
          </c:cat>
          <c:val>
            <c:numRef>
              <c:f>data!$B$463:$Z$463</c:f>
              <c:numCache/>
            </c:numRef>
          </c:val>
          <c:smooth val="0"/>
        </c:ser>
        <c:axId val="64248795"/>
        <c:axId val="41368244"/>
      </c:lineChart>
      <c:dateAx>
        <c:axId val="64248795"/>
        <c:scaling>
          <c:orientation val="minMax"/>
        </c:scaling>
        <c:axPos val="b"/>
        <c:delete val="0"/>
        <c:numFmt formatCode="mmm/yy" sourceLinked="0"/>
        <c:majorTickMark val="out"/>
        <c:minorTickMark val="none"/>
        <c:tickLblPos val="nextTo"/>
        <c:spPr>
          <a:ln w="3175">
            <a:solidFill>
              <a:srgbClr val="000080"/>
            </a:solidFill>
            <a:prstDash val="solid"/>
          </a:ln>
        </c:spPr>
        <c:crossAx val="41368244"/>
        <c:crosses val="autoZero"/>
        <c:auto val="1"/>
        <c:baseTimeUnit val="months"/>
        <c:majorUnit val="3"/>
        <c:majorTimeUnit val="months"/>
        <c:minorUnit val="3"/>
        <c:minorTimeUnit val="days"/>
        <c:noMultiLvlLbl val="0"/>
      </c:dateAx>
      <c:valAx>
        <c:axId val="41368244"/>
        <c:scaling>
          <c:orientation val="minMax"/>
          <c:min val="0.3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crossAx val="64248795"/>
        <c:crosses val="autoZero"/>
        <c:crossBetween val="between"/>
        <c:dispUnits/>
        <c:majorUnit val="0.05"/>
      </c:valAx>
      <c:spPr>
        <a:solidFill>
          <a:srgbClr val="FFFFFF"/>
        </a:solidFill>
        <a:ln w="25400">
          <a:noFill/>
        </a:ln>
      </c:spPr>
    </c:plotArea>
    <c:legend>
      <c:legendPos val="b"/>
      <c:layout>
        <c:manualLayout>
          <c:xMode val="edge"/>
          <c:yMode val="edge"/>
          <c:x val="0.19775"/>
          <c:y val="0.85175"/>
          <c:w val="0.638"/>
          <c:h val="0.10875"/>
        </c:manualLayout>
      </c:layout>
      <c:overlay val="0"/>
      <c:spPr>
        <a:noFill/>
        <a:ln w="25400">
          <a:noFill/>
        </a:ln>
      </c:spPr>
      <c:txPr>
        <a:bodyPr vert="horz" rot="0"/>
        <a:lstStyle/>
        <a:p>
          <a:pPr>
            <a:defRPr lang="en-US" cap="none" sz="87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75"/>
          <c:y val="0.06425"/>
          <c:w val="0.8985"/>
          <c:h val="0.677"/>
        </c:manualLayout>
      </c:layout>
      <c:lineChart>
        <c:grouping val="standard"/>
        <c:varyColors val="0"/>
        <c:ser>
          <c:idx val="0"/>
          <c:order val="0"/>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data!$B$395:$Z$395</c:f>
              <c:strCache/>
            </c:strRef>
          </c:cat>
          <c:val>
            <c:numRef>
              <c:f>data!$B$404:$Z$404</c:f>
              <c:numCache/>
            </c:numRef>
          </c:val>
          <c:smooth val="0"/>
        </c:ser>
        <c:ser>
          <c:idx val="1"/>
          <c:order val="1"/>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data!$B$395:$Z$395</c:f>
              <c:strCache/>
            </c:strRef>
          </c:cat>
          <c:val>
            <c:numRef>
              <c:f>data!$B$405:$Z$405</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3525"/>
                </c:manualLayout>
              </c:layout>
              <c:dLblPos val="r"/>
              <c:showLegendKey val="0"/>
              <c:showVal val="1"/>
              <c:showBubbleSize val="0"/>
              <c:showCatName val="0"/>
              <c:showSerName val="0"/>
              <c:showPercent val="0"/>
            </c:dLbl>
            <c:dLbl>
              <c:idx val="1"/>
              <c:delete val="1"/>
            </c:dLbl>
            <c:dLbl>
              <c:idx val="2"/>
              <c:delete val="1"/>
            </c:dLbl>
            <c:dLbl>
              <c:idx val="3"/>
              <c:layout>
                <c:manualLayout>
                  <c:x val="-0.038"/>
                  <c:y val="0.03925"/>
                </c:manualLayout>
              </c:layout>
              <c:dLblPos val="r"/>
              <c:showLegendKey val="0"/>
              <c:showVal val="1"/>
              <c:showBubbleSize val="0"/>
              <c:showCatName val="0"/>
              <c:showSerName val="0"/>
              <c:showPercent val="0"/>
            </c:dLbl>
            <c:dLbl>
              <c:idx val="4"/>
              <c:delete val="1"/>
            </c:dLbl>
            <c:dLbl>
              <c:idx val="5"/>
              <c:delete val="1"/>
            </c:dLbl>
            <c:dLbl>
              <c:idx val="6"/>
              <c:layout>
                <c:manualLayout>
                  <c:x val="-0.04"/>
                  <c:y val="0.04275"/>
                </c:manualLayout>
              </c:layout>
              <c:dLblPos val="r"/>
              <c:showLegendKey val="0"/>
              <c:showVal val="1"/>
              <c:showBubbleSize val="0"/>
              <c:showCatName val="0"/>
              <c:showSerName val="0"/>
              <c:showPercent val="0"/>
            </c:dLbl>
            <c:dLbl>
              <c:idx val="7"/>
              <c:delete val="1"/>
            </c:dLbl>
            <c:dLbl>
              <c:idx val="8"/>
              <c:delete val="1"/>
            </c:dLbl>
            <c:dLbl>
              <c:idx val="9"/>
              <c:layout>
                <c:manualLayout>
                  <c:x val="-0.04075"/>
                  <c:y val="0.03675"/>
                </c:manualLayout>
              </c:layout>
              <c:dLblPos val="r"/>
              <c:showLegendKey val="0"/>
              <c:showVal val="1"/>
              <c:showBubbleSize val="0"/>
              <c:showCatName val="0"/>
              <c:showSerName val="0"/>
              <c:showPercent val="0"/>
            </c:dLbl>
            <c:dLbl>
              <c:idx val="10"/>
              <c:delete val="1"/>
            </c:dLbl>
            <c:dLbl>
              <c:idx val="11"/>
              <c:delete val="1"/>
            </c:dLbl>
            <c:dLbl>
              <c:idx val="12"/>
              <c:layout>
                <c:manualLayout>
                  <c:x val="-0.01375"/>
                  <c:y val="0.038"/>
                </c:manualLayout>
              </c:layout>
              <c:dLblPos val="r"/>
              <c:showLegendKey val="0"/>
              <c:showVal val="1"/>
              <c:showBubbleSize val="0"/>
              <c:showCatName val="0"/>
              <c:showSerName val="0"/>
              <c:showPercent val="0"/>
            </c:dLbl>
            <c:dLbl>
              <c:idx val="13"/>
              <c:delete val="1"/>
            </c:dLbl>
            <c:dLbl>
              <c:idx val="14"/>
              <c:delete val="1"/>
            </c:dLbl>
            <c:dLbl>
              <c:idx val="15"/>
              <c:layout>
                <c:manualLayout>
                  <c:x val="-0.0435"/>
                  <c:y val="0.04525"/>
                </c:manualLayout>
              </c:layout>
              <c:dLblPos val="r"/>
              <c:showLegendKey val="0"/>
              <c:showVal val="1"/>
              <c:showBubbleSize val="0"/>
              <c:showCatName val="0"/>
              <c:showSerName val="0"/>
              <c:showPercent val="0"/>
            </c:dLbl>
            <c:dLbl>
              <c:idx val="16"/>
              <c:delete val="1"/>
            </c:dLbl>
            <c:dLbl>
              <c:idx val="17"/>
              <c:delete val="1"/>
            </c:dLbl>
            <c:dLbl>
              <c:idx val="18"/>
              <c:layout>
                <c:manualLayout>
                  <c:x val="-0.056"/>
                  <c:y val="0.041"/>
                </c:manualLayout>
              </c:layout>
              <c:dLblPos val="r"/>
              <c:showLegendKey val="0"/>
              <c:showVal val="1"/>
              <c:showBubbleSize val="0"/>
              <c:showCatName val="0"/>
              <c:showSerName val="0"/>
              <c:showPercent val="0"/>
            </c:dLbl>
            <c:dLbl>
              <c:idx val="19"/>
              <c:delete val="1"/>
            </c:dLbl>
            <c:dLbl>
              <c:idx val="20"/>
              <c:delete val="1"/>
            </c:dLbl>
            <c:dLbl>
              <c:idx val="21"/>
              <c:layout>
                <c:manualLayout>
                  <c:x val="-0.03825"/>
                  <c:y val="0.0457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58"/>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data!$B$395:$Z$395</c:f>
              <c:strCache/>
            </c:strRef>
          </c:cat>
          <c:val>
            <c:numRef>
              <c:f>data!$B$396:$Z$396</c:f>
              <c:numCache/>
            </c:numRef>
          </c:val>
          <c:smooth val="0"/>
        </c:ser>
        <c:ser>
          <c:idx val="3"/>
          <c:order val="3"/>
          <c:tx>
            <c:v>% uitstroom 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9"/>
                  <c:y val="-0.0555"/>
                </c:manualLayout>
              </c:layout>
              <c:dLblPos val="r"/>
              <c:showLegendKey val="0"/>
              <c:showVal val="1"/>
              <c:showBubbleSize val="0"/>
              <c:showCatName val="0"/>
              <c:showSerName val="0"/>
              <c:showPercent val="0"/>
            </c:dLbl>
            <c:dLbl>
              <c:idx val="1"/>
              <c:delete val="1"/>
            </c:dLbl>
            <c:dLbl>
              <c:idx val="2"/>
              <c:delete val="1"/>
            </c:dLbl>
            <c:dLbl>
              <c:idx val="3"/>
              <c:layout>
                <c:manualLayout>
                  <c:x val="-0.04625"/>
                  <c:y val="-0.0495"/>
                </c:manualLayout>
              </c:layout>
              <c:dLblPos val="r"/>
              <c:showLegendKey val="0"/>
              <c:showVal val="1"/>
              <c:showBubbleSize val="0"/>
              <c:showCatName val="0"/>
              <c:showSerName val="0"/>
              <c:showPercent val="0"/>
            </c:dLbl>
            <c:dLbl>
              <c:idx val="4"/>
              <c:delete val="1"/>
            </c:dLbl>
            <c:dLbl>
              <c:idx val="5"/>
              <c:delete val="1"/>
            </c:dLbl>
            <c:dLbl>
              <c:idx val="6"/>
              <c:layout>
                <c:manualLayout>
                  <c:x val="-0.047"/>
                  <c:y val="-0.06225"/>
                </c:manualLayout>
              </c:layout>
              <c:dLblPos val="r"/>
              <c:showLegendKey val="0"/>
              <c:showVal val="1"/>
              <c:showBubbleSize val="0"/>
              <c:showCatName val="0"/>
              <c:showSerName val="0"/>
              <c:showPercent val="0"/>
            </c:dLbl>
            <c:dLbl>
              <c:idx val="7"/>
              <c:delete val="1"/>
            </c:dLbl>
            <c:dLbl>
              <c:idx val="8"/>
              <c:delete val="1"/>
            </c:dLbl>
            <c:dLbl>
              <c:idx val="9"/>
              <c:layout>
                <c:manualLayout>
                  <c:x val="-0.05375"/>
                  <c:y val="-0.058"/>
                </c:manualLayout>
              </c:layout>
              <c:dLblPos val="r"/>
              <c:showLegendKey val="0"/>
              <c:showVal val="1"/>
              <c:showBubbleSize val="0"/>
              <c:showCatName val="0"/>
              <c:showSerName val="0"/>
              <c:showPercent val="0"/>
            </c:dLbl>
            <c:dLbl>
              <c:idx val="10"/>
              <c:delete val="1"/>
            </c:dLbl>
            <c:dLbl>
              <c:idx val="11"/>
              <c:delete val="1"/>
            </c:dLbl>
            <c:dLbl>
              <c:idx val="12"/>
              <c:layout>
                <c:manualLayout>
                  <c:x val="-0.031"/>
                  <c:y val="-0.05075"/>
                </c:manualLayout>
              </c:layout>
              <c:dLblPos val="r"/>
              <c:showLegendKey val="0"/>
              <c:showVal val="1"/>
              <c:showBubbleSize val="0"/>
              <c:showCatName val="0"/>
              <c:showSerName val="0"/>
              <c:showPercent val="0"/>
            </c:dLbl>
            <c:dLbl>
              <c:idx val="13"/>
              <c:delete val="1"/>
            </c:dLbl>
            <c:dLbl>
              <c:idx val="14"/>
              <c:delete val="1"/>
            </c:dLbl>
            <c:dLbl>
              <c:idx val="15"/>
              <c:delete val="1"/>
            </c:dLbl>
            <c:dLbl>
              <c:idx val="16"/>
              <c:layout>
                <c:manualLayout>
                  <c:x val="-0.0535"/>
                  <c:y val="-0.02125"/>
                </c:manualLayout>
              </c:layout>
              <c:dLblPos val="r"/>
              <c:showLegendKey val="0"/>
              <c:showVal val="1"/>
              <c:showBubbleSize val="0"/>
              <c:showCatName val="0"/>
              <c:showSerName val="0"/>
              <c:showPercent val="0"/>
            </c:dLbl>
            <c:dLbl>
              <c:idx val="17"/>
              <c:delete val="1"/>
            </c:dLbl>
            <c:dLbl>
              <c:idx val="18"/>
              <c:layout>
                <c:manualLayout>
                  <c:x val="-0.019"/>
                  <c:y val="-0.02725"/>
                </c:manualLayout>
              </c:layout>
              <c:dLblPos val="r"/>
              <c:showLegendKey val="0"/>
              <c:showVal val="1"/>
              <c:showBubbleSize val="0"/>
              <c:showCatName val="0"/>
              <c:showSerName val="0"/>
              <c:showPercent val="0"/>
            </c:dLbl>
            <c:dLbl>
              <c:idx val="19"/>
              <c:delete val="1"/>
            </c:dLbl>
            <c:dLbl>
              <c:idx val="20"/>
              <c:delete val="1"/>
            </c:dLbl>
            <c:dLbl>
              <c:idx val="21"/>
              <c:layout>
                <c:manualLayout>
                  <c:x val="-0.0325"/>
                  <c:y val="-0.045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45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data!$B$395:$Z$395</c:f>
              <c:strCache/>
            </c:strRef>
          </c:cat>
          <c:val>
            <c:numRef>
              <c:f>data!$B$398:$Z$398</c:f>
              <c:numCache/>
            </c:numRef>
          </c:val>
          <c:smooth val="0"/>
        </c:ser>
        <c:axId val="36769877"/>
        <c:axId val="62493438"/>
      </c:lineChart>
      <c:dateAx>
        <c:axId val="36769877"/>
        <c:scaling>
          <c:orientation val="minMax"/>
        </c:scaling>
        <c:axPos val="b"/>
        <c:delete val="0"/>
        <c:numFmt formatCode="mmm/yy" sourceLinked="0"/>
        <c:majorTickMark val="out"/>
        <c:minorTickMark val="none"/>
        <c:tickLblPos val="nextTo"/>
        <c:spPr>
          <a:ln w="3175">
            <a:solidFill>
              <a:srgbClr val="2E638B"/>
            </a:solidFill>
            <a:prstDash val="solid"/>
          </a:ln>
        </c:spPr>
        <c:crossAx val="62493438"/>
        <c:crosses val="autoZero"/>
        <c:auto val="1"/>
        <c:baseTimeUnit val="months"/>
        <c:majorUnit val="3"/>
        <c:majorTimeUnit val="months"/>
        <c:minorUnit val="3"/>
        <c:minorTimeUnit val="days"/>
        <c:noMultiLvlLbl val="0"/>
      </c:dateAx>
      <c:valAx>
        <c:axId val="62493438"/>
        <c:scaling>
          <c:orientation val="minMax"/>
          <c:max val="0.65"/>
          <c:min val="0.5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36769877"/>
        <c:crosses val="autoZero"/>
        <c:crossBetween val="between"/>
        <c:dispUnits/>
        <c:majorUnit val="0.05"/>
      </c:valAx>
      <c:spPr>
        <a:solidFill>
          <a:srgbClr val="FFFFFF"/>
        </a:solidFill>
        <a:ln w="25400">
          <a:noFill/>
        </a:ln>
      </c:spPr>
    </c:plotArea>
    <c:legend>
      <c:legendPos val="b"/>
      <c:layout>
        <c:manualLayout>
          <c:xMode val="edge"/>
          <c:yMode val="edge"/>
          <c:x val="0.13275"/>
          <c:y val="0.866"/>
          <c:w val="0.7705"/>
          <c:h val="0.093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25"/>
          <c:y val="0.07125"/>
          <c:w val="0.89925"/>
          <c:h val="0.6455"/>
        </c:manualLayout>
      </c:layout>
      <c:lineChart>
        <c:grouping val="standard"/>
        <c:varyColors val="0"/>
        <c:ser>
          <c:idx val="0"/>
          <c:order val="0"/>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data!$B$408:$Z$408</c:f>
              <c:strCache/>
            </c:strRef>
          </c:cat>
          <c:val>
            <c:numRef>
              <c:f>data!$B$417:$Z$417</c:f>
              <c:numCache/>
            </c:numRef>
          </c:val>
          <c:smooth val="0"/>
        </c:ser>
        <c:ser>
          <c:idx val="1"/>
          <c:order val="1"/>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data!$B$408:$Z$408</c:f>
              <c:strCache/>
            </c:strRef>
          </c:cat>
          <c:val>
            <c:numRef>
              <c:f>data!$B$418:$Z$418</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34"/>
                </c:manualLayout>
              </c:layout>
              <c:dLblPos val="r"/>
              <c:showLegendKey val="0"/>
              <c:showVal val="1"/>
              <c:showBubbleSize val="0"/>
              <c:showCatName val="0"/>
              <c:showSerName val="0"/>
              <c:showPercent val="0"/>
            </c:dLbl>
            <c:dLbl>
              <c:idx val="1"/>
              <c:delete val="1"/>
            </c:dLbl>
            <c:dLbl>
              <c:idx val="2"/>
              <c:delete val="1"/>
            </c:dLbl>
            <c:dLbl>
              <c:idx val="3"/>
              <c:layout>
                <c:manualLayout>
                  <c:x val="-0.03825"/>
                  <c:y val="0.0385"/>
                </c:manualLayout>
              </c:layout>
              <c:dLblPos val="r"/>
              <c:showLegendKey val="0"/>
              <c:showVal val="1"/>
              <c:showBubbleSize val="0"/>
              <c:showCatName val="0"/>
              <c:showSerName val="0"/>
              <c:showPercent val="0"/>
            </c:dLbl>
            <c:dLbl>
              <c:idx val="4"/>
              <c:delete val="1"/>
            </c:dLbl>
            <c:dLbl>
              <c:idx val="5"/>
              <c:delete val="1"/>
            </c:dLbl>
            <c:dLbl>
              <c:idx val="6"/>
              <c:layout>
                <c:manualLayout>
                  <c:x val="-0.03975"/>
                  <c:y val="0.03975"/>
                </c:manualLayout>
              </c:layout>
              <c:dLblPos val="r"/>
              <c:showLegendKey val="0"/>
              <c:showVal val="1"/>
              <c:showBubbleSize val="0"/>
              <c:showCatName val="0"/>
              <c:showSerName val="0"/>
              <c:showPercent val="0"/>
            </c:dLbl>
            <c:dLbl>
              <c:idx val="7"/>
              <c:delete val="1"/>
            </c:dLbl>
            <c:dLbl>
              <c:idx val="8"/>
              <c:delete val="1"/>
            </c:dLbl>
            <c:dLbl>
              <c:idx val="9"/>
              <c:layout>
                <c:manualLayout>
                  <c:x val="-0.03975"/>
                  <c:y val="0.0345"/>
                </c:manualLayout>
              </c:layout>
              <c:dLblPos val="r"/>
              <c:showLegendKey val="0"/>
              <c:showVal val="1"/>
              <c:showBubbleSize val="0"/>
              <c:showCatName val="0"/>
              <c:showSerName val="0"/>
              <c:showPercent val="0"/>
            </c:dLbl>
            <c:dLbl>
              <c:idx val="10"/>
              <c:delete val="1"/>
            </c:dLbl>
            <c:dLbl>
              <c:idx val="11"/>
              <c:delete val="1"/>
            </c:dLbl>
            <c:dLbl>
              <c:idx val="12"/>
              <c:layout>
                <c:manualLayout>
                  <c:x val="-0.043"/>
                  <c:y val="0.0445"/>
                </c:manualLayout>
              </c:layout>
              <c:dLblPos val="r"/>
              <c:showLegendKey val="0"/>
              <c:showVal val="1"/>
              <c:showBubbleSize val="0"/>
              <c:showCatName val="0"/>
              <c:showSerName val="0"/>
              <c:showPercent val="0"/>
            </c:dLbl>
            <c:dLbl>
              <c:idx val="13"/>
              <c:delete val="1"/>
            </c:dLbl>
            <c:dLbl>
              <c:idx val="14"/>
              <c:delete val="1"/>
            </c:dLbl>
            <c:dLbl>
              <c:idx val="15"/>
              <c:layout>
                <c:manualLayout>
                  <c:x val="-0.015"/>
                  <c:y val="0.055"/>
                </c:manualLayout>
              </c:layout>
              <c:dLblPos val="r"/>
              <c:showLegendKey val="0"/>
              <c:showVal val="1"/>
              <c:showBubbleSize val="0"/>
              <c:showCatName val="0"/>
              <c:showSerName val="0"/>
              <c:showPercent val="0"/>
            </c:dLbl>
            <c:dLbl>
              <c:idx val="16"/>
              <c:delete val="1"/>
            </c:dLbl>
            <c:dLbl>
              <c:idx val="17"/>
              <c:delete val="1"/>
            </c:dLbl>
            <c:dLbl>
              <c:idx val="18"/>
              <c:layout>
                <c:manualLayout>
                  <c:x val="-0.03975"/>
                  <c:y val="0.0465"/>
                </c:manualLayout>
              </c:layout>
              <c:dLblPos val="r"/>
              <c:showLegendKey val="0"/>
              <c:showVal val="1"/>
              <c:showBubbleSize val="0"/>
              <c:showCatName val="0"/>
              <c:showSerName val="0"/>
              <c:showPercent val="0"/>
            </c:dLbl>
            <c:dLbl>
              <c:idx val="19"/>
              <c:delete val="1"/>
            </c:dLbl>
            <c:dLbl>
              <c:idx val="20"/>
              <c:delete val="1"/>
            </c:dLbl>
            <c:dLbl>
              <c:idx val="21"/>
              <c:layout>
                <c:manualLayout>
                  <c:x val="-0.038"/>
                  <c:y val="0.03725"/>
                </c:manualLayout>
              </c:layout>
              <c:dLblPos val="r"/>
              <c:showLegendKey val="0"/>
              <c:showVal val="1"/>
              <c:showBubbleSize val="0"/>
              <c:showCatName val="0"/>
              <c:showSerName val="0"/>
              <c:showPercent val="0"/>
            </c:dLbl>
            <c:dLbl>
              <c:idx val="22"/>
              <c:delete val="1"/>
            </c:dLbl>
            <c:dLbl>
              <c:idx val="23"/>
              <c:delete val="1"/>
            </c:dLbl>
            <c:dLbl>
              <c:idx val="24"/>
              <c:layout>
                <c:manualLayout>
                  <c:x val="-0.0035"/>
                  <c:y val="0.047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data!$B$408:$Z$408</c:f>
              <c:strCache/>
            </c:strRef>
          </c:cat>
          <c:val>
            <c:numRef>
              <c:f>data!$B$409:$Z$409</c:f>
              <c:numCache/>
            </c:numRef>
          </c:val>
          <c:smooth val="0"/>
        </c:ser>
        <c:ser>
          <c:idx val="3"/>
          <c:order val="3"/>
          <c:tx>
            <c:v>% uitstroom 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925"/>
                  <c:y val="-0.053"/>
                </c:manualLayout>
              </c:layout>
              <c:dLblPos val="r"/>
              <c:showLegendKey val="0"/>
              <c:showVal val="1"/>
              <c:showBubbleSize val="0"/>
              <c:showCatName val="0"/>
              <c:showSerName val="0"/>
              <c:showPercent val="0"/>
            </c:dLbl>
            <c:dLbl>
              <c:idx val="1"/>
              <c:delete val="1"/>
            </c:dLbl>
            <c:dLbl>
              <c:idx val="2"/>
              <c:delete val="1"/>
            </c:dLbl>
            <c:dLbl>
              <c:idx val="3"/>
              <c:layout>
                <c:manualLayout>
                  <c:x val="-0.04775"/>
                  <c:y val="-0.0485"/>
                </c:manualLayout>
              </c:layout>
              <c:dLblPos val="r"/>
              <c:showLegendKey val="0"/>
              <c:showVal val="1"/>
              <c:showBubbleSize val="0"/>
              <c:showCatName val="0"/>
              <c:showSerName val="0"/>
              <c:showPercent val="0"/>
            </c:dLbl>
            <c:dLbl>
              <c:idx val="4"/>
              <c:delete val="1"/>
            </c:dLbl>
            <c:dLbl>
              <c:idx val="5"/>
              <c:delete val="1"/>
            </c:dLbl>
            <c:dLbl>
              <c:idx val="6"/>
              <c:layout>
                <c:manualLayout>
                  <c:x val="-0.04675"/>
                  <c:y val="-0.0605"/>
                </c:manualLayout>
              </c:layout>
              <c:dLblPos val="r"/>
              <c:showLegendKey val="0"/>
              <c:showVal val="1"/>
              <c:showBubbleSize val="0"/>
              <c:showCatName val="0"/>
              <c:showSerName val="0"/>
              <c:showPercent val="0"/>
            </c:dLbl>
            <c:dLbl>
              <c:idx val="7"/>
              <c:delete val="1"/>
            </c:dLbl>
            <c:dLbl>
              <c:idx val="8"/>
              <c:delete val="1"/>
            </c:dLbl>
            <c:dLbl>
              <c:idx val="9"/>
              <c:layout>
                <c:manualLayout>
                  <c:x val="-0.0525"/>
                  <c:y val="-0.0545"/>
                </c:manualLayout>
              </c:layout>
              <c:dLblPos val="r"/>
              <c:showLegendKey val="0"/>
              <c:showVal val="1"/>
              <c:showBubbleSize val="0"/>
              <c:showCatName val="0"/>
              <c:showSerName val="0"/>
              <c:showPercent val="0"/>
            </c:dLbl>
            <c:dLbl>
              <c:idx val="10"/>
              <c:delete val="1"/>
            </c:dLbl>
            <c:dLbl>
              <c:idx val="11"/>
              <c:delete val="1"/>
            </c:dLbl>
            <c:dLbl>
              <c:idx val="12"/>
              <c:layout>
                <c:manualLayout>
                  <c:x val="-0.02575"/>
                  <c:y val="-0.0385"/>
                </c:manualLayout>
              </c:layout>
              <c:dLblPos val="r"/>
              <c:showLegendKey val="0"/>
              <c:showVal val="1"/>
              <c:showBubbleSize val="0"/>
              <c:showCatName val="0"/>
              <c:showSerName val="0"/>
              <c:showPercent val="0"/>
            </c:dLbl>
            <c:dLbl>
              <c:idx val="13"/>
              <c:delete val="1"/>
            </c:dLbl>
            <c:dLbl>
              <c:idx val="14"/>
              <c:delete val="1"/>
            </c:dLbl>
            <c:dLbl>
              <c:idx val="15"/>
              <c:layout>
                <c:manualLayout>
                  <c:x val="-0.0285"/>
                  <c:y val="-0.037"/>
                </c:manualLayout>
              </c:layout>
              <c:dLblPos val="r"/>
              <c:showLegendKey val="0"/>
              <c:showVal val="1"/>
              <c:showBubbleSize val="0"/>
              <c:showCatName val="0"/>
              <c:showSerName val="0"/>
              <c:showPercent val="0"/>
            </c:dLbl>
            <c:dLbl>
              <c:idx val="16"/>
              <c:delete val="1"/>
            </c:dLbl>
            <c:dLbl>
              <c:idx val="17"/>
              <c:delete val="1"/>
            </c:dLbl>
            <c:dLbl>
              <c:idx val="18"/>
              <c:layout>
                <c:manualLayout>
                  <c:x val="-0.0285"/>
                  <c:y val="-0.0405"/>
                </c:manualLayout>
              </c:layout>
              <c:dLblPos val="r"/>
              <c:showLegendKey val="0"/>
              <c:showVal val="1"/>
              <c:showBubbleSize val="0"/>
              <c:showCatName val="0"/>
              <c:showSerName val="0"/>
              <c:showPercent val="0"/>
            </c:dLbl>
            <c:dLbl>
              <c:idx val="19"/>
              <c:delete val="1"/>
            </c:dLbl>
            <c:dLbl>
              <c:idx val="20"/>
              <c:delete val="1"/>
            </c:dLbl>
            <c:dLbl>
              <c:idx val="21"/>
              <c:layout>
                <c:manualLayout>
                  <c:x val="-0.0245"/>
                  <c:y val="-0.0337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337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data!$B$408:$Z$408</c:f>
              <c:strCache/>
            </c:strRef>
          </c:cat>
          <c:val>
            <c:numRef>
              <c:f>data!$B$411:$Z$411</c:f>
              <c:numCache/>
            </c:numRef>
          </c:val>
          <c:smooth val="0"/>
        </c:ser>
        <c:axId val="25570031"/>
        <c:axId val="28803688"/>
      </c:lineChart>
      <c:dateAx>
        <c:axId val="25570031"/>
        <c:scaling>
          <c:orientation val="minMax"/>
        </c:scaling>
        <c:axPos val="b"/>
        <c:delete val="0"/>
        <c:numFmt formatCode="mmm/yy" sourceLinked="0"/>
        <c:majorTickMark val="out"/>
        <c:minorTickMark val="none"/>
        <c:tickLblPos val="nextTo"/>
        <c:spPr>
          <a:ln w="3175">
            <a:solidFill>
              <a:srgbClr val="2E638B"/>
            </a:solidFill>
            <a:prstDash val="solid"/>
          </a:ln>
        </c:spPr>
        <c:crossAx val="28803688"/>
        <c:crosses val="autoZero"/>
        <c:auto val="1"/>
        <c:baseTimeUnit val="months"/>
        <c:majorUnit val="3"/>
        <c:majorTimeUnit val="months"/>
        <c:minorUnit val="1"/>
        <c:minorTimeUnit val="days"/>
        <c:noMultiLvlLbl val="0"/>
      </c:dateAx>
      <c:valAx>
        <c:axId val="28803688"/>
        <c:scaling>
          <c:orientation val="minMax"/>
          <c:min val="0.4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25570031"/>
        <c:crosses val="autoZero"/>
        <c:crossBetween val="between"/>
        <c:dispUnits/>
        <c:majorUnit val="0.05"/>
      </c:valAx>
      <c:spPr>
        <a:solidFill>
          <a:srgbClr val="FFFFFF"/>
        </a:solidFill>
        <a:ln w="25400">
          <a:noFill/>
        </a:ln>
      </c:spPr>
    </c:plotArea>
    <c:legend>
      <c:legendPos val="b"/>
      <c:layout>
        <c:manualLayout>
          <c:xMode val="edge"/>
          <c:yMode val="edge"/>
          <c:x val="0.14325"/>
          <c:y val="0.85325"/>
          <c:w val="0.76525"/>
          <c:h val="0.1037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4664585"/>
        <c:axId val="45110354"/>
      </c:barChart>
      <c:catAx>
        <c:axId val="6466458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110354"/>
        <c:crosses val="autoZero"/>
        <c:auto val="1"/>
        <c:lblOffset val="100"/>
        <c:tickLblSkip val="2"/>
        <c:noMultiLvlLbl val="0"/>
      </c:catAx>
      <c:valAx>
        <c:axId val="4511035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466458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5"/>
          <c:y val="0.07425"/>
          <c:w val="0.89875"/>
          <c:h val="0.630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data!$B$421:$Z$421</c:f>
              <c:strCache/>
            </c:strRef>
          </c:cat>
          <c:val>
            <c:numRef>
              <c:f>data!$B$431:$Z$431</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data!$B$421:$Z$421</c:f>
              <c:strCache/>
            </c:strRef>
          </c:cat>
          <c:val>
            <c:numRef>
              <c:f>data!$B$430:$Z$430</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305"/>
                </c:manualLayout>
              </c:layout>
              <c:dLblPos val="r"/>
              <c:showLegendKey val="0"/>
              <c:showVal val="1"/>
              <c:showBubbleSize val="0"/>
              <c:showCatName val="0"/>
              <c:showSerName val="0"/>
              <c:showPercent val="0"/>
            </c:dLbl>
            <c:dLbl>
              <c:idx val="1"/>
              <c:delete val="1"/>
            </c:dLbl>
            <c:dLbl>
              <c:idx val="2"/>
              <c:delete val="1"/>
            </c:dLbl>
            <c:dLbl>
              <c:idx val="3"/>
              <c:layout>
                <c:manualLayout>
                  <c:x val="-0.0385"/>
                  <c:y val="0.03475"/>
                </c:manualLayout>
              </c:layout>
              <c:dLblPos val="r"/>
              <c:showLegendKey val="0"/>
              <c:showVal val="1"/>
              <c:showBubbleSize val="0"/>
              <c:showCatName val="0"/>
              <c:showSerName val="0"/>
              <c:showPercent val="0"/>
            </c:dLbl>
            <c:dLbl>
              <c:idx val="4"/>
              <c:delete val="1"/>
            </c:dLbl>
            <c:dLbl>
              <c:idx val="5"/>
              <c:delete val="1"/>
            </c:dLbl>
            <c:dLbl>
              <c:idx val="6"/>
              <c:layout>
                <c:manualLayout>
                  <c:x val="-0.03975"/>
                  <c:y val="0.03775"/>
                </c:manualLayout>
              </c:layout>
              <c:dLblPos val="r"/>
              <c:showLegendKey val="0"/>
              <c:showVal val="1"/>
              <c:showBubbleSize val="0"/>
              <c:showCatName val="0"/>
              <c:showSerName val="0"/>
              <c:showPercent val="0"/>
            </c:dLbl>
            <c:dLbl>
              <c:idx val="7"/>
              <c:delete val="1"/>
            </c:dLbl>
            <c:dLbl>
              <c:idx val="8"/>
              <c:delete val="1"/>
            </c:dLbl>
            <c:dLbl>
              <c:idx val="9"/>
              <c:layout>
                <c:manualLayout>
                  <c:x val="-0.04"/>
                  <c:y val="0.0322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4525"/>
                </c:manualLayout>
              </c:layout>
              <c:dLblPos val="r"/>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layout>
                <c:manualLayout>
                  <c:x val="-0.0385"/>
                  <c:y val="0.0685"/>
                </c:manualLayout>
              </c:layout>
              <c:dLblPos val="r"/>
              <c:showLegendKey val="0"/>
              <c:showVal val="1"/>
              <c:showBubbleSize val="0"/>
              <c:showCatName val="0"/>
              <c:showSerName val="0"/>
              <c:showPercent val="0"/>
            </c:dLbl>
            <c:dLbl>
              <c:idx val="19"/>
              <c:delete val="1"/>
            </c:dLbl>
            <c:dLbl>
              <c:idx val="20"/>
              <c:delete val="1"/>
            </c:dLbl>
            <c:dLbl>
              <c:idx val="21"/>
              <c:layout>
                <c:manualLayout>
                  <c:x val="-0.04375"/>
                  <c:y val="0.053"/>
                </c:manualLayout>
              </c:layout>
              <c:dLblPos val="r"/>
              <c:showLegendKey val="0"/>
              <c:showVal val="1"/>
              <c:showBubbleSize val="0"/>
              <c:showCatName val="0"/>
              <c:showSerName val="0"/>
              <c:showPercent val="0"/>
            </c:dLbl>
            <c:dLbl>
              <c:idx val="22"/>
              <c:layout>
                <c:manualLayout>
                  <c:x val="-0.28925"/>
                  <c:y val="0.053"/>
                </c:manualLayout>
              </c:layout>
              <c:dLblPos val="r"/>
              <c:showLegendKey val="0"/>
              <c:showVal val="1"/>
              <c:showBubbleSize val="0"/>
              <c:showCatName val="0"/>
              <c:showSerName val="0"/>
              <c:showPercent val="0"/>
            </c:dLbl>
            <c:dLbl>
              <c:idx val="23"/>
              <c:delete val="1"/>
            </c:dLbl>
            <c:dLbl>
              <c:idx val="24"/>
              <c:layout>
                <c:manualLayout>
                  <c:x val="0"/>
                  <c:y val="0.0602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data!$B$421:$Z$421</c:f>
              <c:strCache/>
            </c:strRef>
          </c:cat>
          <c:val>
            <c:numRef>
              <c:f>data!$B$422:$Z$422</c:f>
              <c:numCache/>
            </c:numRef>
          </c:val>
          <c:smooth val="0"/>
        </c:ser>
        <c:ser>
          <c:idx val="3"/>
          <c:order val="3"/>
          <c:tx>
            <c:v>% uitstroom 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925"/>
                  <c:y val="-0.05125"/>
                </c:manualLayout>
              </c:layout>
              <c:dLblPos val="r"/>
              <c:showLegendKey val="0"/>
              <c:showVal val="1"/>
              <c:showBubbleSize val="0"/>
              <c:showCatName val="0"/>
              <c:showSerName val="0"/>
              <c:showPercent val="0"/>
            </c:dLbl>
            <c:dLbl>
              <c:idx val="1"/>
              <c:delete val="1"/>
            </c:dLbl>
            <c:dLbl>
              <c:idx val="2"/>
              <c:delete val="1"/>
            </c:dLbl>
            <c:dLbl>
              <c:idx val="3"/>
              <c:layout>
                <c:manualLayout>
                  <c:x val="-0.04675"/>
                  <c:y val="-0.04975"/>
                </c:manualLayout>
              </c:layout>
              <c:dLblPos val="r"/>
              <c:showLegendKey val="0"/>
              <c:showVal val="1"/>
              <c:showBubbleSize val="0"/>
              <c:showCatName val="0"/>
              <c:showSerName val="0"/>
              <c:showPercent val="0"/>
            </c:dLbl>
            <c:dLbl>
              <c:idx val="4"/>
              <c:delete val="1"/>
            </c:dLbl>
            <c:dLbl>
              <c:idx val="5"/>
              <c:delete val="1"/>
            </c:dLbl>
            <c:dLbl>
              <c:idx val="6"/>
              <c:layout>
                <c:manualLayout>
                  <c:x val="-0.047"/>
                  <c:y val="-0.0605"/>
                </c:manualLayout>
              </c:layout>
              <c:dLblPos val="r"/>
              <c:showLegendKey val="0"/>
              <c:showVal val="1"/>
              <c:showBubbleSize val="0"/>
              <c:showCatName val="0"/>
              <c:showSerName val="0"/>
              <c:showPercent val="0"/>
            </c:dLbl>
            <c:dLbl>
              <c:idx val="7"/>
              <c:delete val="1"/>
            </c:dLbl>
            <c:dLbl>
              <c:idx val="8"/>
              <c:delete val="1"/>
            </c:dLbl>
            <c:dLbl>
              <c:idx val="9"/>
              <c:layout>
                <c:manualLayout>
                  <c:x val="-0.053"/>
                  <c:y val="-0.0545"/>
                </c:manualLayout>
              </c:layout>
              <c:dLblPos val="r"/>
              <c:showLegendKey val="0"/>
              <c:showVal val="1"/>
              <c:showBubbleSize val="0"/>
              <c:showCatName val="0"/>
              <c:showSerName val="0"/>
              <c:showPercent val="0"/>
            </c:dLbl>
            <c:dLbl>
              <c:idx val="10"/>
              <c:delete val="1"/>
            </c:dLbl>
            <c:dLbl>
              <c:idx val="11"/>
              <c:delete val="1"/>
            </c:dLbl>
            <c:dLbl>
              <c:idx val="12"/>
              <c:layout>
                <c:manualLayout>
                  <c:x val="-0.03175"/>
                  <c:y val="-0.0375"/>
                </c:manualLayout>
              </c:layout>
              <c:dLblPos val="r"/>
              <c:showLegendKey val="0"/>
              <c:showVal val="1"/>
              <c:showBubbleSize val="0"/>
              <c:showCatName val="0"/>
              <c:showSerName val="0"/>
              <c:showPercent val="0"/>
            </c:dLbl>
            <c:dLbl>
              <c:idx val="13"/>
              <c:delete val="1"/>
            </c:dLbl>
            <c:dLbl>
              <c:idx val="14"/>
              <c:delete val="1"/>
            </c:dLbl>
            <c:dLbl>
              <c:idx val="15"/>
              <c:layout>
                <c:manualLayout>
                  <c:x val="-0.0305"/>
                  <c:y val="-0.04575"/>
                </c:manualLayout>
              </c:layout>
              <c:dLblPos val="r"/>
              <c:showLegendKey val="0"/>
              <c:showVal val="1"/>
              <c:showBubbleSize val="0"/>
              <c:showCatName val="0"/>
              <c:showSerName val="0"/>
              <c:showPercent val="0"/>
            </c:dLbl>
            <c:dLbl>
              <c:idx val="16"/>
              <c:delete val="1"/>
            </c:dLbl>
            <c:dLbl>
              <c:idx val="17"/>
              <c:delete val="1"/>
            </c:dLbl>
            <c:dLbl>
              <c:idx val="18"/>
              <c:layout>
                <c:manualLayout>
                  <c:x val="-0.0305"/>
                  <c:y val="-0.03525"/>
                </c:manualLayout>
              </c:layout>
              <c:dLblPos val="r"/>
              <c:showLegendKey val="0"/>
              <c:showVal val="1"/>
              <c:showBubbleSize val="0"/>
              <c:showCatName val="0"/>
              <c:showSerName val="0"/>
              <c:showPercent val="0"/>
            </c:dLbl>
            <c:dLbl>
              <c:idx val="19"/>
              <c:delete val="1"/>
            </c:dLbl>
            <c:dLbl>
              <c:idx val="20"/>
              <c:delete val="1"/>
            </c:dLbl>
            <c:dLbl>
              <c:idx val="21"/>
              <c:layout>
                <c:manualLayout>
                  <c:x val="-0.03625"/>
                  <c:y val="-0.0422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67"/>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data!$B$421:$Z$421</c:f>
              <c:strCache/>
            </c:strRef>
          </c:cat>
          <c:val>
            <c:numRef>
              <c:f>data!$B$424:$Z$424</c:f>
              <c:numCache/>
            </c:numRef>
          </c:val>
          <c:smooth val="0"/>
        </c:ser>
        <c:axId val="57906601"/>
        <c:axId val="51397362"/>
      </c:lineChart>
      <c:dateAx>
        <c:axId val="57906601"/>
        <c:scaling>
          <c:orientation val="minMax"/>
        </c:scaling>
        <c:axPos val="b"/>
        <c:delete val="0"/>
        <c:numFmt formatCode="mmm/yy" sourceLinked="0"/>
        <c:majorTickMark val="out"/>
        <c:minorTickMark val="none"/>
        <c:tickLblPos val="nextTo"/>
        <c:spPr>
          <a:ln w="3175">
            <a:solidFill>
              <a:srgbClr val="2E638B"/>
            </a:solidFill>
            <a:prstDash val="solid"/>
          </a:ln>
        </c:spPr>
        <c:crossAx val="51397362"/>
        <c:crosses val="autoZero"/>
        <c:auto val="1"/>
        <c:baseTimeUnit val="months"/>
        <c:majorUnit val="3"/>
        <c:majorTimeUnit val="months"/>
        <c:minorUnit val="1"/>
        <c:minorTimeUnit val="days"/>
        <c:noMultiLvlLbl val="0"/>
      </c:dateAx>
      <c:valAx>
        <c:axId val="51397362"/>
        <c:scaling>
          <c:orientation val="minMax"/>
          <c:min val="0.2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57906601"/>
        <c:crosses val="autoZero"/>
        <c:crossBetween val="between"/>
        <c:dispUnits/>
        <c:majorUnit val="0.05"/>
      </c:valAx>
      <c:spPr>
        <a:solidFill>
          <a:srgbClr val="FFFFFF"/>
        </a:solidFill>
        <a:ln w="25400">
          <a:noFill/>
        </a:ln>
      </c:spPr>
    </c:plotArea>
    <c:legend>
      <c:legendPos val="b"/>
      <c:layout>
        <c:manualLayout>
          <c:xMode val="edge"/>
          <c:yMode val="edge"/>
          <c:x val="0.145"/>
          <c:y val="0.84725"/>
          <c:w val="0.76875"/>
          <c:h val="0.1082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5"/>
          <c:y val="0.07575"/>
          <c:w val="0.899"/>
          <c:h val="0.6297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data!$B$434:$Z$434</c:f>
              <c:strCache/>
            </c:strRef>
          </c:cat>
          <c:val>
            <c:numRef>
              <c:f>data!$B$444:$Z$444</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data!$B$434:$Z$434</c:f>
              <c:strCache/>
            </c:strRef>
          </c:cat>
          <c:val>
            <c:numRef>
              <c:f>data!$B$443:$Z$443</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5125"/>
                </c:manualLayout>
              </c:layout>
              <c:dLblPos val="r"/>
              <c:showLegendKey val="0"/>
              <c:showVal val="1"/>
              <c:showBubbleSize val="0"/>
              <c:showCatName val="0"/>
              <c:showSerName val="0"/>
              <c:showPercent val="0"/>
            </c:dLbl>
            <c:dLbl>
              <c:idx val="1"/>
              <c:delete val="1"/>
            </c:dLbl>
            <c:dLbl>
              <c:idx val="2"/>
              <c:delete val="1"/>
            </c:dLbl>
            <c:dLbl>
              <c:idx val="3"/>
              <c:layout>
                <c:manualLayout>
                  <c:x val="-0.0425"/>
                  <c:y val="-0.066"/>
                </c:manualLayout>
              </c:layout>
              <c:dLblPos val="r"/>
              <c:showLegendKey val="0"/>
              <c:showVal val="1"/>
              <c:showBubbleSize val="0"/>
              <c:showCatName val="0"/>
              <c:showSerName val="0"/>
              <c:showPercent val="0"/>
            </c:dLbl>
            <c:dLbl>
              <c:idx val="4"/>
              <c:delete val="1"/>
            </c:dLbl>
            <c:dLbl>
              <c:idx val="5"/>
              <c:delete val="1"/>
            </c:dLbl>
            <c:dLbl>
              <c:idx val="6"/>
              <c:layout>
                <c:manualLayout>
                  <c:x val="-0.04675"/>
                  <c:y val="-0.06525"/>
                </c:manualLayout>
              </c:layout>
              <c:dLblPos val="r"/>
              <c:showLegendKey val="0"/>
              <c:showVal val="1"/>
              <c:showBubbleSize val="0"/>
              <c:showCatName val="0"/>
              <c:showSerName val="0"/>
              <c:showPercent val="0"/>
            </c:dLbl>
            <c:dLbl>
              <c:idx val="7"/>
              <c:delete val="1"/>
            </c:dLbl>
            <c:dLbl>
              <c:idx val="8"/>
              <c:delete val="1"/>
            </c:dLbl>
            <c:dLbl>
              <c:idx val="9"/>
              <c:layout>
                <c:manualLayout>
                  <c:x val="-0.0485"/>
                  <c:y val="-0.06"/>
                </c:manualLayout>
              </c:layout>
              <c:dLblPos val="r"/>
              <c:showLegendKey val="0"/>
              <c:showVal val="1"/>
              <c:showBubbleSize val="0"/>
              <c:showCatName val="0"/>
              <c:showSerName val="0"/>
              <c:showPercent val="0"/>
            </c:dLbl>
            <c:dLbl>
              <c:idx val="10"/>
              <c:delete val="1"/>
            </c:dLbl>
            <c:dLbl>
              <c:idx val="11"/>
              <c:delete val="1"/>
            </c:dLbl>
            <c:dLbl>
              <c:idx val="12"/>
              <c:layout>
                <c:manualLayout>
                  <c:x val="-0.02"/>
                  <c:y val="-0.04475"/>
                </c:manualLayout>
              </c:layout>
              <c:dLblPos val="r"/>
              <c:showLegendKey val="0"/>
              <c:showVal val="1"/>
              <c:showBubbleSize val="0"/>
              <c:showCatName val="0"/>
              <c:showSerName val="0"/>
              <c:showPercent val="0"/>
            </c:dLbl>
            <c:dLbl>
              <c:idx val="13"/>
              <c:delete val="1"/>
            </c:dLbl>
            <c:dLbl>
              <c:idx val="14"/>
              <c:delete val="1"/>
            </c:dLbl>
            <c:dLbl>
              <c:idx val="15"/>
              <c:layout>
                <c:manualLayout>
                  <c:x val="-0.0385"/>
                  <c:y val="-0.057"/>
                </c:manualLayout>
              </c:layout>
              <c:dLblPos val="r"/>
              <c:showLegendKey val="0"/>
              <c:showVal val="1"/>
              <c:showBubbleSize val="0"/>
              <c:showCatName val="0"/>
              <c:showSerName val="0"/>
              <c:showPercent val="0"/>
            </c:dLbl>
            <c:dLbl>
              <c:idx val="16"/>
              <c:delete val="1"/>
            </c:dLbl>
            <c:dLbl>
              <c:idx val="17"/>
              <c:layout>
                <c:manualLayout>
                  <c:x val="-0.03425"/>
                  <c:y val="-0.04675"/>
                </c:manualLayout>
              </c:layout>
              <c:dLblPos val="r"/>
              <c:showLegendKey val="0"/>
              <c:showVal val="1"/>
              <c:showBubbleSize val="0"/>
              <c:showCatName val="0"/>
              <c:showSerName val="0"/>
              <c:showPercent val="0"/>
            </c:dLbl>
            <c:dLbl>
              <c:idx val="18"/>
              <c:delete val="1"/>
            </c:dLbl>
            <c:dLbl>
              <c:idx val="19"/>
              <c:delete val="1"/>
            </c:dLbl>
            <c:dLbl>
              <c:idx val="20"/>
              <c:layout>
                <c:manualLayout>
                  <c:x val="-0.038"/>
                  <c:y val="-0.0395"/>
                </c:manualLayout>
              </c:layout>
              <c:dLblPos val="r"/>
              <c:showLegendKey val="0"/>
              <c:showVal val="1"/>
              <c:showBubbleSize val="0"/>
              <c:showCatName val="0"/>
              <c:showSerName val="0"/>
              <c:showPercent val="0"/>
            </c:dLbl>
            <c:dLbl>
              <c:idx val="21"/>
              <c:delete val="1"/>
            </c:dLbl>
            <c:dLbl>
              <c:idx val="22"/>
              <c:delete val="1"/>
            </c:dLbl>
            <c:dLbl>
              <c:idx val="23"/>
              <c:delete val="1"/>
            </c:dLbl>
            <c:dLbl>
              <c:idx val="24"/>
              <c:layout>
                <c:manualLayout>
                  <c:x val="0"/>
                  <c:y val="-0.028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data!$B$434:$Z$434</c:f>
              <c:strCache/>
            </c:strRef>
          </c:cat>
          <c:val>
            <c:numRef>
              <c:f>data!$B$435:$Z$435</c:f>
              <c:numCache/>
            </c:numRef>
          </c:val>
          <c:smooth val="0"/>
        </c:ser>
        <c:ser>
          <c:idx val="3"/>
          <c:order val="3"/>
          <c:tx>
            <c:v>% uitstroom 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315"/>
                  <c:y val="0.06275"/>
                </c:manualLayout>
              </c:layout>
              <c:dLblPos val="r"/>
              <c:showLegendKey val="0"/>
              <c:showVal val="1"/>
              <c:showBubbleSize val="0"/>
              <c:showCatName val="0"/>
              <c:showSerName val="0"/>
              <c:showPercent val="0"/>
            </c:dLbl>
            <c:dLbl>
              <c:idx val="1"/>
              <c:delete val="1"/>
            </c:dLbl>
            <c:dLbl>
              <c:idx val="2"/>
              <c:delete val="1"/>
            </c:dLbl>
            <c:dLbl>
              <c:idx val="3"/>
              <c:layout>
                <c:manualLayout>
                  <c:x val="-0.0425"/>
                  <c:y val="0.04475"/>
                </c:manualLayout>
              </c:layout>
              <c:dLblPos val="r"/>
              <c:showLegendKey val="0"/>
              <c:showVal val="1"/>
              <c:showBubbleSize val="0"/>
              <c:showCatName val="0"/>
              <c:showSerName val="0"/>
              <c:showPercent val="0"/>
            </c:dLbl>
            <c:dLbl>
              <c:idx val="4"/>
              <c:delete val="1"/>
            </c:dLbl>
            <c:dLbl>
              <c:idx val="5"/>
              <c:delete val="1"/>
            </c:dLbl>
            <c:dLbl>
              <c:idx val="6"/>
              <c:layout>
                <c:manualLayout>
                  <c:x val="-0.04225"/>
                  <c:y val="0.0485"/>
                </c:manualLayout>
              </c:layout>
              <c:dLblPos val="r"/>
              <c:showLegendKey val="0"/>
              <c:showVal val="1"/>
              <c:showBubbleSize val="0"/>
              <c:showCatName val="0"/>
              <c:showSerName val="0"/>
              <c:showPercent val="0"/>
            </c:dLbl>
            <c:dLbl>
              <c:idx val="7"/>
              <c:delete val="1"/>
            </c:dLbl>
            <c:dLbl>
              <c:idx val="8"/>
              <c:delete val="1"/>
            </c:dLbl>
            <c:dLbl>
              <c:idx val="9"/>
              <c:layout>
                <c:manualLayout>
                  <c:x val="-0.05575"/>
                  <c:y val="0.04825"/>
                </c:manualLayout>
              </c:layout>
              <c:dLblPos val="r"/>
              <c:showLegendKey val="0"/>
              <c:showVal val="1"/>
              <c:showBubbleSize val="0"/>
              <c:showCatName val="0"/>
              <c:showSerName val="0"/>
              <c:showPercent val="0"/>
            </c:dLbl>
            <c:dLbl>
              <c:idx val="10"/>
              <c:delete val="1"/>
            </c:dLbl>
            <c:dLbl>
              <c:idx val="11"/>
              <c:delete val="1"/>
            </c:dLbl>
            <c:dLbl>
              <c:idx val="12"/>
              <c:layout>
                <c:manualLayout>
                  <c:x val="-0.0365"/>
                  <c:y val="0.0505"/>
                </c:manualLayout>
              </c:layout>
              <c:dLblPos val="r"/>
              <c:showLegendKey val="0"/>
              <c:showVal val="1"/>
              <c:showBubbleSize val="0"/>
              <c:showCatName val="0"/>
              <c:showSerName val="0"/>
              <c:showPercent val="0"/>
            </c:dLbl>
            <c:dLbl>
              <c:idx val="13"/>
              <c:delete val="1"/>
            </c:dLbl>
            <c:dLbl>
              <c:idx val="14"/>
              <c:delete val="1"/>
            </c:dLbl>
            <c:dLbl>
              <c:idx val="15"/>
              <c:layout>
                <c:manualLayout>
                  <c:x val="-0.04"/>
                  <c:y val="0.04325"/>
                </c:manualLayout>
              </c:layout>
              <c:dLblPos val="r"/>
              <c:showLegendKey val="0"/>
              <c:showVal val="1"/>
              <c:showBubbleSize val="0"/>
              <c:showCatName val="0"/>
              <c:showSerName val="0"/>
              <c:showPercent val="0"/>
            </c:dLbl>
            <c:dLbl>
              <c:idx val="16"/>
              <c:delete val="1"/>
            </c:dLbl>
            <c:dLbl>
              <c:idx val="17"/>
              <c:delete val="1"/>
            </c:dLbl>
            <c:dLbl>
              <c:idx val="18"/>
              <c:layout>
                <c:manualLayout>
                  <c:x val="-0.0515"/>
                  <c:y val="0.036"/>
                </c:manualLayout>
              </c:layout>
              <c:dLblPos val="r"/>
              <c:showLegendKey val="0"/>
              <c:showVal val="1"/>
              <c:showBubbleSize val="0"/>
              <c:showCatName val="0"/>
              <c:showSerName val="0"/>
              <c:showPercent val="0"/>
            </c:dLbl>
            <c:dLbl>
              <c:idx val="19"/>
              <c:delete val="1"/>
            </c:dLbl>
            <c:dLbl>
              <c:idx val="20"/>
              <c:delete val="1"/>
            </c:dLbl>
            <c:dLbl>
              <c:idx val="21"/>
              <c:layout>
                <c:manualLayout>
                  <c:x val="-0.04375"/>
                  <c:y val="0.047"/>
                </c:manualLayout>
              </c:layout>
              <c:dLblPos val="r"/>
              <c:showLegendKey val="0"/>
              <c:showVal val="1"/>
              <c:showBubbleSize val="0"/>
              <c:showCatName val="0"/>
              <c:showSerName val="0"/>
              <c:showPercent val="0"/>
            </c:dLbl>
            <c:dLbl>
              <c:idx val="22"/>
              <c:delete val="1"/>
            </c:dLbl>
            <c:dLbl>
              <c:idx val="23"/>
              <c:delete val="1"/>
            </c:dLbl>
            <c:dLbl>
              <c:idx val="24"/>
              <c:layout>
                <c:manualLayout>
                  <c:x val="0"/>
                  <c:y val="0.036"/>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data!$B$434:$Z$434</c:f>
              <c:strCache/>
            </c:strRef>
          </c:cat>
          <c:val>
            <c:numRef>
              <c:f>data!$B$437:$Z$437</c:f>
              <c:numCache/>
            </c:numRef>
          </c:val>
          <c:smooth val="0"/>
        </c:ser>
        <c:axId val="59923075"/>
        <c:axId val="2436764"/>
      </c:lineChart>
      <c:dateAx>
        <c:axId val="59923075"/>
        <c:scaling>
          <c:orientation val="minMax"/>
        </c:scaling>
        <c:axPos val="b"/>
        <c:delete val="0"/>
        <c:numFmt formatCode="mmm/yy" sourceLinked="0"/>
        <c:majorTickMark val="out"/>
        <c:minorTickMark val="none"/>
        <c:tickLblPos val="nextTo"/>
        <c:spPr>
          <a:ln w="3175">
            <a:solidFill>
              <a:srgbClr val="2E638B"/>
            </a:solidFill>
            <a:prstDash val="solid"/>
          </a:ln>
        </c:spPr>
        <c:crossAx val="2436764"/>
        <c:crosses val="autoZero"/>
        <c:auto val="1"/>
        <c:baseTimeUnit val="months"/>
        <c:majorUnit val="3"/>
        <c:majorTimeUnit val="months"/>
        <c:minorUnit val="1"/>
        <c:minorTimeUnit val="days"/>
        <c:noMultiLvlLbl val="0"/>
      </c:dateAx>
      <c:valAx>
        <c:axId val="2436764"/>
        <c:scaling>
          <c:orientation val="minMax"/>
          <c:min val="0.1"/>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59923075"/>
        <c:crosses val="autoZero"/>
        <c:crossBetween val="between"/>
        <c:dispUnits/>
        <c:majorUnit val="0.05"/>
      </c:valAx>
      <c:spPr>
        <a:solidFill>
          <a:srgbClr val="FFFFFF"/>
        </a:solidFill>
        <a:ln w="25400">
          <a:noFill/>
        </a:ln>
      </c:spPr>
    </c:plotArea>
    <c:legend>
      <c:legendPos val="b"/>
      <c:layout>
        <c:manualLayout>
          <c:xMode val="edge"/>
          <c:yMode val="edge"/>
          <c:x val="0.1435"/>
          <c:y val="0.84425"/>
          <c:w val="0.767"/>
          <c:h val="0.110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
          <c:y val="0.079"/>
          <c:w val="0.8995"/>
          <c:h val="0.6227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data!$B$447:$Z$447</c:f>
              <c:strCache/>
            </c:strRef>
          </c:cat>
          <c:val>
            <c:numRef>
              <c:f>data!$B$457:$Z$457</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data!$B$447:$Z$447</c:f>
              <c:strCache/>
            </c:strRef>
          </c:cat>
          <c:val>
            <c:numRef>
              <c:f>data!$B$456:$Z$456</c:f>
              <c:numCache/>
            </c:numRef>
          </c:val>
          <c:smooth val="0"/>
        </c:ser>
        <c:ser>
          <c:idx val="3"/>
          <c:order val="2"/>
          <c:tx>
            <c:v>% uitstroom 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315"/>
                  <c:y val="0.06275"/>
                </c:manualLayout>
              </c:layout>
              <c:dLblPos val="r"/>
              <c:showLegendKey val="0"/>
              <c:showVal val="1"/>
              <c:showBubbleSize val="0"/>
              <c:showCatName val="0"/>
              <c:showSerName val="0"/>
              <c:showPercent val="0"/>
            </c:dLbl>
            <c:dLbl>
              <c:idx val="1"/>
              <c:delete val="1"/>
            </c:dLbl>
            <c:dLbl>
              <c:idx val="2"/>
              <c:delete val="1"/>
            </c:dLbl>
            <c:dLbl>
              <c:idx val="3"/>
              <c:layout>
                <c:manualLayout>
                  <c:x val="-0.0435"/>
                  <c:y val="0.04225"/>
                </c:manualLayout>
              </c:layout>
              <c:dLblPos val="r"/>
              <c:showLegendKey val="0"/>
              <c:showVal val="1"/>
              <c:showBubbleSize val="0"/>
              <c:showCatName val="0"/>
              <c:showSerName val="0"/>
              <c:showPercent val="0"/>
            </c:dLbl>
            <c:dLbl>
              <c:idx val="4"/>
              <c:delete val="1"/>
            </c:dLbl>
            <c:dLbl>
              <c:idx val="5"/>
              <c:delete val="1"/>
            </c:dLbl>
            <c:dLbl>
              <c:idx val="6"/>
              <c:layout>
                <c:manualLayout>
                  <c:x val="-0.04325"/>
                  <c:y val="0.0505"/>
                </c:manualLayout>
              </c:layout>
              <c:dLblPos val="r"/>
              <c:showLegendKey val="0"/>
              <c:showVal val="1"/>
              <c:showBubbleSize val="0"/>
              <c:showCatName val="0"/>
              <c:showSerName val="0"/>
              <c:showPercent val="0"/>
            </c:dLbl>
            <c:dLbl>
              <c:idx val="7"/>
              <c:delete val="1"/>
            </c:dLbl>
            <c:dLbl>
              <c:idx val="8"/>
              <c:delete val="1"/>
            </c:dLbl>
            <c:dLbl>
              <c:idx val="9"/>
              <c:layout>
                <c:manualLayout>
                  <c:x val="-0.0565"/>
                  <c:y val="0.04875"/>
                </c:manualLayout>
              </c:layout>
              <c:dLblPos val="r"/>
              <c:showLegendKey val="0"/>
              <c:showVal val="1"/>
              <c:showBubbleSize val="0"/>
              <c:showCatName val="0"/>
              <c:showSerName val="0"/>
              <c:showPercent val="0"/>
            </c:dLbl>
            <c:dLbl>
              <c:idx val="10"/>
              <c:delete val="1"/>
            </c:dLbl>
            <c:dLbl>
              <c:idx val="11"/>
              <c:delete val="1"/>
            </c:dLbl>
            <c:dLbl>
              <c:idx val="12"/>
              <c:layout>
                <c:manualLayout>
                  <c:x val="-0.03625"/>
                  <c:y val="0.051"/>
                </c:manualLayout>
              </c:layout>
              <c:dLblPos val="r"/>
              <c:showLegendKey val="0"/>
              <c:showVal val="1"/>
              <c:showBubbleSize val="0"/>
              <c:showCatName val="0"/>
              <c:showSerName val="0"/>
              <c:showPercent val="0"/>
            </c:dLbl>
            <c:dLbl>
              <c:idx val="13"/>
              <c:delete val="1"/>
            </c:dLbl>
            <c:dLbl>
              <c:idx val="14"/>
              <c:delete val="1"/>
            </c:dLbl>
            <c:dLbl>
              <c:idx val="15"/>
              <c:layout>
                <c:manualLayout>
                  <c:x val="-0.03775"/>
                  <c:y val="0.04375"/>
                </c:manualLayout>
              </c:layout>
              <c:dLblPos val="r"/>
              <c:showLegendKey val="0"/>
              <c:showVal val="1"/>
              <c:showBubbleSize val="0"/>
              <c:showCatName val="0"/>
              <c:showSerName val="0"/>
              <c:showPercent val="0"/>
            </c:dLbl>
            <c:dLbl>
              <c:idx val="16"/>
              <c:delete val="1"/>
            </c:dLbl>
            <c:dLbl>
              <c:idx val="17"/>
              <c:delete val="1"/>
            </c:dLbl>
            <c:dLbl>
              <c:idx val="18"/>
              <c:layout>
                <c:manualLayout>
                  <c:x val="-0.036"/>
                  <c:y val="0.0475"/>
                </c:manualLayout>
              </c:layout>
              <c:dLblPos val="r"/>
              <c:showLegendKey val="0"/>
              <c:showVal val="1"/>
              <c:showBubbleSize val="0"/>
              <c:showCatName val="0"/>
              <c:showSerName val="0"/>
              <c:showPercent val="0"/>
            </c:dLbl>
            <c:dLbl>
              <c:idx val="19"/>
              <c:delete val="1"/>
            </c:dLbl>
            <c:dLbl>
              <c:idx val="20"/>
              <c:delete val="1"/>
            </c:dLbl>
            <c:dLbl>
              <c:idx val="21"/>
              <c:layout>
                <c:manualLayout>
                  <c:x val="-0.03975"/>
                  <c:y val="0.0437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512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data!$B$447:$Z$447</c:f>
              <c:strCache/>
            </c:strRef>
          </c:cat>
          <c:val>
            <c:numRef>
              <c:f>data!$B$450:$Z$450</c:f>
              <c:numCache/>
            </c:numRef>
          </c:val>
          <c:smooth val="0"/>
        </c:ser>
        <c:ser>
          <c:idx val="2"/>
          <c:order val="3"/>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515"/>
                </c:manualLayout>
              </c:layout>
              <c:dLblPos val="r"/>
              <c:showLegendKey val="0"/>
              <c:showVal val="1"/>
              <c:showBubbleSize val="0"/>
              <c:showCatName val="0"/>
              <c:showSerName val="0"/>
              <c:showPercent val="0"/>
            </c:dLbl>
            <c:dLbl>
              <c:idx val="1"/>
              <c:delete val="1"/>
            </c:dLbl>
            <c:dLbl>
              <c:idx val="2"/>
              <c:delete val="1"/>
            </c:dLbl>
            <c:dLbl>
              <c:idx val="3"/>
              <c:layout>
                <c:manualLayout>
                  <c:x val="-0.04225"/>
                  <c:y val="-0.066"/>
                </c:manualLayout>
              </c:layout>
              <c:dLblPos val="r"/>
              <c:showLegendKey val="0"/>
              <c:showVal val="1"/>
              <c:showBubbleSize val="0"/>
              <c:showCatName val="0"/>
              <c:showSerName val="0"/>
              <c:showPercent val="0"/>
            </c:dLbl>
            <c:dLbl>
              <c:idx val="4"/>
              <c:delete val="1"/>
            </c:dLbl>
            <c:dLbl>
              <c:idx val="5"/>
              <c:delete val="1"/>
            </c:dLbl>
            <c:dLbl>
              <c:idx val="6"/>
              <c:layout>
                <c:manualLayout>
                  <c:x val="-0.0465"/>
                  <c:y val="-0.06675"/>
                </c:manualLayout>
              </c:layout>
              <c:dLblPos val="r"/>
              <c:showLegendKey val="0"/>
              <c:showVal val="1"/>
              <c:showBubbleSize val="0"/>
              <c:showCatName val="0"/>
              <c:showSerName val="0"/>
              <c:showPercent val="0"/>
            </c:dLbl>
            <c:dLbl>
              <c:idx val="7"/>
              <c:delete val="1"/>
            </c:dLbl>
            <c:dLbl>
              <c:idx val="8"/>
              <c:delete val="1"/>
            </c:dLbl>
            <c:dLbl>
              <c:idx val="9"/>
              <c:layout>
                <c:manualLayout>
                  <c:x val="-0.04825"/>
                  <c:y val="-0.05925"/>
                </c:manualLayout>
              </c:layout>
              <c:dLblPos val="r"/>
              <c:showLegendKey val="0"/>
              <c:showVal val="1"/>
              <c:showBubbleSize val="0"/>
              <c:showCatName val="0"/>
              <c:showSerName val="0"/>
              <c:showPercent val="0"/>
            </c:dLbl>
            <c:dLbl>
              <c:idx val="10"/>
              <c:delete val="1"/>
            </c:dLbl>
            <c:dLbl>
              <c:idx val="11"/>
              <c:delete val="1"/>
            </c:dLbl>
            <c:dLbl>
              <c:idx val="12"/>
              <c:layout>
                <c:manualLayout>
                  <c:x val="-0.02"/>
                  <c:y val="-0.03375"/>
                </c:manualLayout>
              </c:layout>
              <c:dLblPos val="r"/>
              <c:showLegendKey val="0"/>
              <c:showVal val="1"/>
              <c:showBubbleSize val="0"/>
              <c:showCatName val="0"/>
              <c:showSerName val="0"/>
              <c:showPercent val="0"/>
            </c:dLbl>
            <c:dLbl>
              <c:idx val="13"/>
              <c:delete val="1"/>
            </c:dLbl>
            <c:dLbl>
              <c:idx val="14"/>
              <c:delete val="1"/>
            </c:dLbl>
            <c:dLbl>
              <c:idx val="15"/>
              <c:layout>
                <c:manualLayout>
                  <c:x val="-0.03175"/>
                  <c:y val="-0.04025"/>
                </c:manualLayout>
              </c:layout>
              <c:dLblPos val="r"/>
              <c:showLegendKey val="0"/>
              <c:showVal val="1"/>
              <c:showBubbleSize val="0"/>
              <c:showCatName val="0"/>
              <c:showSerName val="0"/>
              <c:showPercent val="0"/>
            </c:dLbl>
            <c:dLbl>
              <c:idx val="16"/>
              <c:delete val="1"/>
            </c:dLbl>
            <c:dLbl>
              <c:idx val="17"/>
              <c:delete val="1"/>
            </c:dLbl>
            <c:dLbl>
              <c:idx val="18"/>
              <c:layout>
                <c:manualLayout>
                  <c:x val="-0.04125"/>
                  <c:y val="-0.042"/>
                </c:manualLayout>
              </c:layout>
              <c:dLblPos val="r"/>
              <c:showLegendKey val="0"/>
              <c:showVal val="1"/>
              <c:showBubbleSize val="0"/>
              <c:showCatName val="0"/>
              <c:showSerName val="0"/>
              <c:showPercent val="0"/>
            </c:dLbl>
            <c:dLbl>
              <c:idx val="19"/>
              <c:delete val="1"/>
            </c:dLbl>
            <c:dLbl>
              <c:idx val="20"/>
              <c:delete val="1"/>
            </c:dLbl>
            <c:dLbl>
              <c:idx val="21"/>
              <c:layout>
                <c:manualLayout>
                  <c:x val="-0.03975"/>
                  <c:y val="-0.0472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29"/>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data!$B$447:$Z$447</c:f>
              <c:strCache/>
            </c:strRef>
          </c:cat>
          <c:val>
            <c:numRef>
              <c:f>data!$B$448:$Z$448</c:f>
              <c:numCache/>
            </c:numRef>
          </c:val>
          <c:smooth val="0"/>
        </c:ser>
        <c:axId val="21930877"/>
        <c:axId val="63160166"/>
      </c:lineChart>
      <c:dateAx>
        <c:axId val="21930877"/>
        <c:scaling>
          <c:orientation val="minMax"/>
        </c:scaling>
        <c:axPos val="b"/>
        <c:delete val="0"/>
        <c:numFmt formatCode="mmm/yy" sourceLinked="0"/>
        <c:majorTickMark val="out"/>
        <c:minorTickMark val="none"/>
        <c:tickLblPos val="nextTo"/>
        <c:spPr>
          <a:ln w="3175">
            <a:solidFill>
              <a:srgbClr val="2E638B"/>
            </a:solidFill>
            <a:prstDash val="solid"/>
          </a:ln>
        </c:spPr>
        <c:crossAx val="63160166"/>
        <c:crosses val="autoZero"/>
        <c:auto val="1"/>
        <c:baseTimeUnit val="months"/>
        <c:majorUnit val="3"/>
        <c:majorTimeUnit val="months"/>
        <c:minorUnit val="1"/>
        <c:minorTimeUnit val="days"/>
        <c:noMultiLvlLbl val="0"/>
      </c:dateAx>
      <c:valAx>
        <c:axId val="63160166"/>
        <c:scaling>
          <c:orientation val="minMax"/>
          <c:min val="0.1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21930877"/>
        <c:crosses val="autoZero"/>
        <c:crossBetween val="between"/>
        <c:dispUnits/>
        <c:majorUnit val="0.05"/>
      </c:valAx>
      <c:spPr>
        <a:solidFill>
          <a:srgbClr val="FFFFFF"/>
        </a:solidFill>
        <a:ln w="25400">
          <a:noFill/>
        </a:ln>
      </c:spPr>
    </c:plotArea>
    <c:legend>
      <c:legendPos val="b"/>
      <c:layout>
        <c:manualLayout>
          <c:xMode val="edge"/>
          <c:yMode val="edge"/>
          <c:x val="0.14525"/>
          <c:y val="0.84425"/>
          <c:w val="0.7635"/>
          <c:h val="0.1117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data!$B$460:$Z$460</c:f>
              <c:strCache/>
            </c:strRef>
          </c:cat>
          <c:val>
            <c:numRef>
              <c:f>data!$B$468:$Z$468</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data!$B$460:$Z$460</c:f>
              <c:strCache/>
            </c:strRef>
          </c:cat>
          <c:val>
            <c:numRef>
              <c:f>data!$B$467:$Z$467</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375"/>
                  <c:y val="0.044"/>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285"/>
                  <c:y val="0.035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15"/>
                  <c:y val="0.038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2525"/>
                  <c:y val="0.035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2675"/>
                  <c:y val="0.038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2525"/>
                  <c:y val="0.041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0625"/>
                  <c:y val="0.060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015"/>
                  <c:y val="0.030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4"/>
              <c:layout>
                <c:manualLayout>
                  <c:x val="0"/>
                  <c:y val="0.041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data!$B$460:$Z$460</c:f>
              <c:strCache/>
            </c:strRef>
          </c:cat>
          <c:val>
            <c:numRef>
              <c:f>data!$B$461:$Z$461</c:f>
              <c:numCache/>
            </c:numRef>
          </c:val>
          <c:smooth val="0"/>
        </c:ser>
        <c:ser>
          <c:idx val="3"/>
          <c:order val="3"/>
          <c:tx>
            <c:v>% Uitstroom 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275"/>
                  <c:y val="-0.05075"/>
                </c:manualLayout>
              </c:layout>
              <c:dLblPos val="r"/>
              <c:showLegendKey val="0"/>
              <c:showVal val="1"/>
              <c:showBubbleSize val="0"/>
              <c:showCatName val="0"/>
              <c:showSerName val="0"/>
              <c:showPercent val="0"/>
            </c:dLbl>
            <c:dLbl>
              <c:idx val="1"/>
              <c:delete val="1"/>
            </c:dLbl>
            <c:dLbl>
              <c:idx val="2"/>
              <c:delete val="1"/>
            </c:dLbl>
            <c:dLbl>
              <c:idx val="3"/>
              <c:layout>
                <c:manualLayout>
                  <c:x val="-0.02625"/>
                  <c:y val="-0.035"/>
                </c:manualLayout>
              </c:layout>
              <c:dLblPos val="r"/>
              <c:showLegendKey val="0"/>
              <c:showVal val="1"/>
              <c:showBubbleSize val="0"/>
              <c:showCatName val="0"/>
              <c:showSerName val="0"/>
              <c:showPercent val="0"/>
            </c:dLbl>
            <c:dLbl>
              <c:idx val="4"/>
              <c:delete val="1"/>
            </c:dLbl>
            <c:dLbl>
              <c:idx val="5"/>
              <c:delete val="1"/>
            </c:dLbl>
            <c:dLbl>
              <c:idx val="6"/>
              <c:layout>
                <c:manualLayout>
                  <c:x val="-0.03425"/>
                  <c:y val="-0.03525"/>
                </c:manualLayout>
              </c:layout>
              <c:dLblPos val="r"/>
              <c:showLegendKey val="0"/>
              <c:showVal val="1"/>
              <c:showBubbleSize val="0"/>
              <c:showCatName val="0"/>
              <c:showSerName val="0"/>
              <c:showPercent val="0"/>
            </c:dLbl>
            <c:dLbl>
              <c:idx val="7"/>
              <c:delete val="1"/>
            </c:dLbl>
            <c:dLbl>
              <c:idx val="8"/>
              <c:delete val="1"/>
            </c:dLbl>
            <c:dLbl>
              <c:idx val="9"/>
              <c:layout>
                <c:manualLayout>
                  <c:x val="-0.038"/>
                  <c:y val="-0.03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355"/>
                </c:manualLayout>
              </c:layout>
              <c:dLblPos val="r"/>
              <c:showLegendKey val="0"/>
              <c:showVal val="1"/>
              <c:showBubbleSize val="0"/>
              <c:showCatName val="0"/>
              <c:showSerName val="0"/>
              <c:showPercent val="0"/>
            </c:dLbl>
            <c:dLbl>
              <c:idx val="13"/>
              <c:delete val="1"/>
            </c:dLbl>
            <c:dLbl>
              <c:idx val="14"/>
              <c:delete val="1"/>
            </c:dLbl>
            <c:dLbl>
              <c:idx val="15"/>
              <c:layout>
                <c:manualLayout>
                  <c:x val="-0.03475"/>
                  <c:y val="-0.0245"/>
                </c:manualLayout>
              </c:layout>
              <c:dLblPos val="r"/>
              <c:showLegendKey val="0"/>
              <c:showVal val="1"/>
              <c:showBubbleSize val="0"/>
              <c:showCatName val="0"/>
              <c:showSerName val="0"/>
              <c:showPercent val="0"/>
            </c:dLbl>
            <c:dLbl>
              <c:idx val="16"/>
              <c:delete val="1"/>
            </c:dLbl>
            <c:dLbl>
              <c:idx val="17"/>
              <c:delete val="1"/>
            </c:dLbl>
            <c:dLbl>
              <c:idx val="18"/>
              <c:layout>
                <c:manualLayout>
                  <c:x val="-0.03"/>
                  <c:y val="-0.02725"/>
                </c:manualLayout>
              </c:layout>
              <c:dLblPos val="r"/>
              <c:showLegendKey val="0"/>
              <c:showVal val="1"/>
              <c:showBubbleSize val="0"/>
              <c:showCatName val="0"/>
              <c:showSerName val="0"/>
              <c:showPercent val="0"/>
            </c:dLbl>
            <c:dLbl>
              <c:idx val="19"/>
              <c:delete val="1"/>
            </c:dLbl>
            <c:dLbl>
              <c:idx val="20"/>
              <c:delete val="1"/>
            </c:dLbl>
            <c:dLbl>
              <c:idx val="21"/>
              <c:layout>
                <c:manualLayout>
                  <c:x val="-0.04275"/>
                  <c:y val="-0.03"/>
                </c:manualLayout>
              </c:layout>
              <c:dLblPos val="r"/>
              <c:showLegendKey val="0"/>
              <c:showVal val="1"/>
              <c:showBubbleSize val="0"/>
              <c:showCatName val="0"/>
              <c:showSerName val="0"/>
              <c:showPercent val="0"/>
            </c:dLbl>
            <c:dLbl>
              <c:idx val="22"/>
              <c:delete val="1"/>
            </c:dLbl>
            <c:dLbl>
              <c:idx val="23"/>
              <c:delete val="1"/>
            </c:dLbl>
            <c:dLbl>
              <c:idx val="24"/>
              <c:layout>
                <c:manualLayout>
                  <c:x val="-0.014"/>
                  <c:y val="-0.03"/>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LeaderLines val="1"/>
            <c:showPercent val="0"/>
          </c:dLbls>
          <c:cat>
            <c:strRef>
              <c:f>data!$B$460:$Z$460</c:f>
              <c:strCache/>
            </c:strRef>
          </c:cat>
          <c:val>
            <c:numRef>
              <c:f>data!$B$463:$Z$463</c:f>
              <c:numCache/>
            </c:numRef>
          </c:val>
          <c:smooth val="0"/>
        </c:ser>
        <c:axId val="31570583"/>
        <c:axId val="15699792"/>
      </c:lineChart>
      <c:dateAx>
        <c:axId val="31570583"/>
        <c:scaling>
          <c:orientation val="minMax"/>
        </c:scaling>
        <c:axPos val="b"/>
        <c:delete val="0"/>
        <c:numFmt formatCode="mmm/yy"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15699792"/>
        <c:crosses val="autoZero"/>
        <c:auto val="1"/>
        <c:baseTimeUnit val="months"/>
        <c:majorUnit val="3"/>
        <c:majorTimeUnit val="months"/>
        <c:minorUnit val="3"/>
        <c:minorTimeUnit val="days"/>
        <c:noMultiLvlLbl val="0"/>
      </c:dateAx>
      <c:valAx>
        <c:axId val="15699792"/>
        <c:scaling>
          <c:orientation val="minMax"/>
          <c:min val="0.3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31570583"/>
        <c:crosses val="autoZero"/>
        <c:crossBetween val="between"/>
        <c:dispUnits/>
        <c:majorUnit val="0.05"/>
      </c:valAx>
      <c:spPr>
        <a:solidFill>
          <a:srgbClr val="FFFFFF"/>
        </a:solidFill>
        <a:ln w="25400">
          <a:noFill/>
        </a:ln>
      </c:spPr>
    </c:plotArea>
    <c:legend>
      <c:legendPos val="b"/>
      <c:layout>
        <c:manualLayout>
          <c:xMode val="edge"/>
          <c:yMode val="edge"/>
          <c:x val="0.075"/>
          <c:y val="0.8615"/>
          <c:w val="0.76075"/>
          <c:h val="0.099"/>
        </c:manualLayout>
      </c:layout>
      <c:overlay val="0"/>
      <c:spPr>
        <a:no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data!$E$460:$Z$460</c:f>
              <c:strCache/>
            </c:strRef>
          </c:cat>
          <c:val>
            <c:numRef>
              <c:f>data!$E$479:$Z$479</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data!$E$460:$Z$460</c:f>
              <c:strCache/>
            </c:strRef>
          </c:cat>
          <c:val>
            <c:numRef>
              <c:f>data!$E$478:$Z$478</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375"/>
                  <c:y val="0.044"/>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285"/>
                  <c:y val="0.068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15"/>
                  <c:y val="0.038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2525"/>
                  <c:y val="0.035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2675"/>
                  <c:y val="0.038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2525"/>
                  <c:y val="0.041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355"/>
                  <c:y val="0.047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015"/>
                  <c:y val="0.030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data!$E$460:$Z$460</c:f>
              <c:strCache/>
            </c:strRef>
          </c:cat>
          <c:val>
            <c:numRef>
              <c:f>data!$E$471:$Z$471</c:f>
              <c:numCache/>
            </c:numRef>
          </c:val>
          <c:smooth val="0"/>
        </c:ser>
        <c:ser>
          <c:idx val="3"/>
          <c:order val="3"/>
          <c:tx>
            <c:v>% Uitstroom Oost-Vlaanderen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275"/>
                  <c:y val="-0.05075"/>
                </c:manualLayout>
              </c:layout>
              <c:dLblPos val="r"/>
              <c:showLegendKey val="0"/>
              <c:showVal val="1"/>
              <c:showBubbleSize val="0"/>
              <c:showCatName val="0"/>
              <c:showSerName val="0"/>
              <c:showPercent val="0"/>
            </c:dLbl>
            <c:dLbl>
              <c:idx val="1"/>
              <c:delete val="1"/>
            </c:dLbl>
            <c:dLbl>
              <c:idx val="2"/>
              <c:delete val="1"/>
            </c:dLbl>
            <c:dLbl>
              <c:idx val="3"/>
              <c:layout>
                <c:manualLayout>
                  <c:x val="-0.03"/>
                  <c:y val="-0.06775"/>
                </c:manualLayout>
              </c:layout>
              <c:dLblPos val="r"/>
              <c:showLegendKey val="0"/>
              <c:showVal val="1"/>
              <c:showBubbleSize val="0"/>
              <c:showCatName val="0"/>
              <c:showSerName val="0"/>
              <c:showPercent val="0"/>
            </c:dLbl>
            <c:dLbl>
              <c:idx val="4"/>
              <c:delete val="1"/>
            </c:dLbl>
            <c:dLbl>
              <c:idx val="5"/>
              <c:delete val="1"/>
            </c:dLbl>
            <c:dLbl>
              <c:idx val="6"/>
              <c:layout>
                <c:manualLayout>
                  <c:x val="-0.03425"/>
                  <c:y val="-0.03525"/>
                </c:manualLayout>
              </c:layout>
              <c:dLblPos val="r"/>
              <c:showLegendKey val="0"/>
              <c:showVal val="1"/>
              <c:showBubbleSize val="0"/>
              <c:showCatName val="0"/>
              <c:showSerName val="0"/>
              <c:showPercent val="0"/>
            </c:dLbl>
            <c:dLbl>
              <c:idx val="7"/>
              <c:delete val="1"/>
            </c:dLbl>
            <c:dLbl>
              <c:idx val="8"/>
              <c:delete val="1"/>
            </c:dLbl>
            <c:dLbl>
              <c:idx val="9"/>
              <c:layout>
                <c:manualLayout>
                  <c:x val="-0.038"/>
                  <c:y val="-0.03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355"/>
                </c:manualLayout>
              </c:layout>
              <c:dLblPos val="r"/>
              <c:showLegendKey val="0"/>
              <c:showVal val="1"/>
              <c:showBubbleSize val="0"/>
              <c:showCatName val="0"/>
              <c:showSerName val="0"/>
              <c:showPercent val="0"/>
            </c:dLbl>
            <c:dLbl>
              <c:idx val="13"/>
              <c:delete val="1"/>
            </c:dLbl>
            <c:dLbl>
              <c:idx val="14"/>
              <c:delete val="1"/>
            </c:dLbl>
            <c:dLbl>
              <c:idx val="15"/>
              <c:layout>
                <c:manualLayout>
                  <c:x val="-0.03275"/>
                  <c:y val="-0.03425"/>
                </c:manualLayout>
              </c:layout>
              <c:dLblPos val="r"/>
              <c:showLegendKey val="0"/>
              <c:showVal val="1"/>
              <c:showBubbleSize val="0"/>
              <c:showCatName val="0"/>
              <c:showSerName val="0"/>
              <c:showPercent val="0"/>
            </c:dLbl>
            <c:dLbl>
              <c:idx val="16"/>
              <c:delete val="1"/>
            </c:dLbl>
            <c:dLbl>
              <c:idx val="17"/>
              <c:delete val="1"/>
            </c:dLbl>
            <c:dLbl>
              <c:idx val="18"/>
              <c:layout>
                <c:manualLayout>
                  <c:x val="-0.03"/>
                  <c:y val="-0.02725"/>
                </c:manualLayout>
              </c:layout>
              <c:dLblPos val="r"/>
              <c:showLegendKey val="0"/>
              <c:showVal val="1"/>
              <c:showBubbleSize val="0"/>
              <c:showCatName val="0"/>
              <c:showSerName val="0"/>
              <c:showPercent val="0"/>
            </c:dLbl>
            <c:dLbl>
              <c:idx val="19"/>
              <c:delete val="1"/>
            </c:dLbl>
            <c:dLbl>
              <c:idx val="20"/>
              <c:delete val="1"/>
            </c:dLbl>
            <c:dLbl>
              <c:idx val="21"/>
              <c:layout>
                <c:manualLayout>
                  <c:x val="-0.01975"/>
                  <c:y val="-0.03975"/>
                </c:manualLayout>
              </c:layout>
              <c:dLblPos val="r"/>
              <c:showLegendKey val="0"/>
              <c:showVal val="1"/>
              <c:showBubbleSize val="0"/>
              <c:showCatName val="0"/>
              <c:showSerName val="0"/>
              <c:showPercent val="0"/>
            </c:dLbl>
            <c:dLbl>
              <c:idx val="22"/>
              <c:delete val="1"/>
            </c:dLbl>
            <c:dLbl>
              <c:idx val="23"/>
              <c:delete val="1"/>
            </c:dLbl>
            <c:numFmt formatCode="0.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LeaderLines val="1"/>
            <c:showPercent val="0"/>
          </c:dLbls>
          <c:cat>
            <c:strRef>
              <c:f>data!$E$460:$Z$460</c:f>
              <c:strCache/>
            </c:strRef>
          </c:cat>
          <c:val>
            <c:numRef>
              <c:f>data!$C$473:$Z$473</c:f>
              <c:numCache/>
            </c:numRef>
          </c:val>
          <c:smooth val="0"/>
        </c:ser>
        <c:axId val="7080401"/>
        <c:axId val="63723610"/>
      </c:lineChart>
      <c:dateAx>
        <c:axId val="7080401"/>
        <c:scaling>
          <c:orientation val="minMax"/>
        </c:scaling>
        <c:axPos val="b"/>
        <c:delete val="0"/>
        <c:numFmt formatCode="mmm/yy"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63723610"/>
        <c:crosses val="autoZero"/>
        <c:auto val="1"/>
        <c:baseTimeUnit val="months"/>
        <c:majorUnit val="3"/>
        <c:majorTimeUnit val="months"/>
        <c:minorUnit val="3"/>
        <c:minorTimeUnit val="days"/>
        <c:noMultiLvlLbl val="0"/>
      </c:dateAx>
      <c:valAx>
        <c:axId val="63723610"/>
        <c:scaling>
          <c:orientation val="minMax"/>
          <c:min val="0.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7080401"/>
        <c:crosses val="autoZero"/>
        <c:crossBetween val="between"/>
        <c:dispUnits/>
        <c:majorUnit val="0.05"/>
      </c:valAx>
      <c:spPr>
        <a:solidFill>
          <a:srgbClr val="FFFFFF"/>
        </a:solidFill>
        <a:ln w="25400">
          <a:noFill/>
        </a:ln>
      </c:spPr>
    </c:plotArea>
    <c:legend>
      <c:legendPos val="b"/>
      <c:layout>
        <c:manualLayout>
          <c:xMode val="edge"/>
          <c:yMode val="edge"/>
          <c:x val="0.075"/>
          <c:y val="0.8615"/>
          <c:w val="0.76075"/>
          <c:h val="0.099"/>
        </c:manualLayout>
      </c:layout>
      <c:overlay val="0"/>
      <c:spPr>
        <a:no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15"/>
          <c:y val="0.09925"/>
          <c:w val="0.96125"/>
          <c:h val="0.736"/>
        </c:manualLayout>
      </c:layout>
      <c:barChart>
        <c:barDir val="col"/>
        <c:grouping val="clustered"/>
        <c:varyColors val="0"/>
        <c:ser>
          <c:idx val="0"/>
          <c:order val="0"/>
          <c:tx>
            <c:v>aantal</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05"/>
                  <c:y val="0.09425"/>
                </c:manualLayout>
              </c:layout>
              <c:dLblPos val="outEnd"/>
              <c:showLegendKey val="0"/>
              <c:showVal val="1"/>
              <c:showBubbleSize val="0"/>
              <c:showCatName val="0"/>
              <c:showSerName val="0"/>
              <c:showPercent val="0"/>
            </c:dLbl>
            <c:dLbl>
              <c:idx val="1"/>
              <c:layout>
                <c:manualLayout>
                  <c:x val="0.00175"/>
                  <c:y val="0.07125"/>
                </c:manualLayout>
              </c:layout>
              <c:dLblPos val="outEnd"/>
              <c:showLegendKey val="0"/>
              <c:showVal val="1"/>
              <c:showBubbleSize val="0"/>
              <c:showCatName val="0"/>
              <c:showSerName val="0"/>
              <c:showPercent val="0"/>
            </c:dLbl>
            <c:dLbl>
              <c:idx val="2"/>
              <c:layout>
                <c:manualLayout>
                  <c:x val="0.00525"/>
                  <c:y val="0.1055"/>
                </c:manualLayout>
              </c:layout>
              <c:dLblPos val="outEnd"/>
              <c:showLegendKey val="0"/>
              <c:showVal val="1"/>
              <c:showBubbleSize val="0"/>
              <c:showCatName val="0"/>
              <c:showSerName val="0"/>
              <c:showPercent val="0"/>
            </c:dLbl>
            <c:dLbl>
              <c:idx val="3"/>
              <c:layout>
                <c:manualLayout>
                  <c:x val="-0.00075"/>
                  <c:y val="0.11275"/>
                </c:manualLayout>
              </c:layout>
              <c:dLblPos val="outEnd"/>
              <c:showLegendKey val="0"/>
              <c:showVal val="1"/>
              <c:showBubbleSize val="0"/>
              <c:showCatName val="0"/>
              <c:showSerName val="0"/>
              <c:showPercent val="0"/>
            </c:dLbl>
            <c:dLbl>
              <c:idx val="4"/>
              <c:layout>
                <c:manualLayout>
                  <c:x val="0.0055"/>
                  <c:y val="0.1"/>
                </c:manualLayout>
              </c:layout>
              <c:dLblPos val="outEnd"/>
              <c:showLegendKey val="0"/>
              <c:showVal val="1"/>
              <c:showBubbleSize val="0"/>
              <c:showCatName val="0"/>
              <c:showSerName val="0"/>
              <c:showPercent val="0"/>
            </c:dLbl>
            <c:dLbl>
              <c:idx val="5"/>
              <c:layout>
                <c:manualLayout>
                  <c:x val="0.0015"/>
                  <c:y val="0.0715"/>
                </c:manualLayout>
              </c:layout>
              <c:dLblPos val="outEnd"/>
              <c:showLegendKey val="0"/>
              <c:showVal val="1"/>
              <c:showBubbleSize val="0"/>
              <c:showCatName val="0"/>
              <c:showSerName val="0"/>
              <c:showPercent val="0"/>
            </c:dLbl>
            <c:numFmt formatCode="#,##0" sourceLinked="0"/>
            <c:spPr>
              <a:noFill/>
              <a:ln w="25400">
                <a:noFill/>
              </a:ln>
            </c:spPr>
            <c:showLegendKey val="0"/>
            <c:showVal val="1"/>
            <c:showBubbleSize val="0"/>
            <c:showCatName val="0"/>
            <c:showSerName val="0"/>
            <c:showPercent val="0"/>
          </c:dLbls>
          <c:cat>
            <c:numRef>
              <c:f>data!$B$511:$G$511</c:f>
              <c:numCache/>
            </c:numRef>
          </c:cat>
          <c:val>
            <c:numRef>
              <c:f>data!$B$512:$G$512</c:f>
              <c:numCache/>
            </c:numRef>
          </c:val>
        </c:ser>
        <c:ser>
          <c:idx val="1"/>
          <c:order val="1"/>
          <c:tx>
            <c:v>objectief</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100" b="1" i="0" u="none" baseline="0">
                    <a:solidFill>
                      <a:srgbClr val="D3E5E8"/>
                    </a:solidFill>
                    <a:latin typeface="Calibri"/>
                    <a:ea typeface="Calibri"/>
                    <a:cs typeface="Calibri"/>
                  </a:defRPr>
                </a:pPr>
              </a:p>
            </c:txPr>
            <c:dLblPos val="inEnd"/>
            <c:showLegendKey val="0"/>
            <c:showVal val="1"/>
            <c:showBubbleSize val="0"/>
            <c:showCatName val="0"/>
            <c:showSerName val="0"/>
            <c:showPercent val="0"/>
          </c:dLbls>
          <c:cat>
            <c:numRef>
              <c:f>data!$B$511:$G$511</c:f>
              <c:numCache/>
            </c:numRef>
          </c:cat>
          <c:val>
            <c:numRef>
              <c:f>data!$B$513:$G$513</c:f>
              <c:numCache/>
            </c:numRef>
          </c:val>
        </c:ser>
        <c:gapWidth val="50"/>
        <c:axId val="36641579"/>
        <c:axId val="61338756"/>
      </c:barChart>
      <c:catAx>
        <c:axId val="36641579"/>
        <c:scaling>
          <c:orientation val="minMax"/>
        </c:scaling>
        <c:axPos val="b"/>
        <c:delete val="0"/>
        <c:numFmt formatCode="General" sourceLinked="1"/>
        <c:majorTickMark val="out"/>
        <c:minorTickMark val="none"/>
        <c:tickLblPos val="nextTo"/>
        <c:spPr>
          <a:ln w="9525">
            <a:noFill/>
          </a:ln>
        </c:spPr>
        <c:crossAx val="61338756"/>
        <c:crosses val="autoZero"/>
        <c:auto val="1"/>
        <c:lblOffset val="100"/>
        <c:tickLblSkip val="1"/>
        <c:noMultiLvlLbl val="0"/>
      </c:catAx>
      <c:valAx>
        <c:axId val="61338756"/>
        <c:scaling>
          <c:orientation val="minMax"/>
        </c:scaling>
        <c:axPos val="l"/>
        <c:delete val="0"/>
        <c:numFmt formatCode="#,##0" sourceLinked="1"/>
        <c:majorTickMark val="out"/>
        <c:minorTickMark val="none"/>
        <c:tickLblPos val="none"/>
        <c:spPr>
          <a:ln w="9525">
            <a:noFill/>
          </a:ln>
        </c:spPr>
        <c:crossAx val="36641579"/>
        <c:crosses val="autoZero"/>
        <c:crossBetween val="between"/>
        <c:dispUnits/>
      </c:valAx>
      <c:spPr>
        <a:solidFill>
          <a:srgbClr val="FFFFFF"/>
        </a:solidFill>
        <a:ln w="25400">
          <a:noFill/>
        </a:ln>
      </c:spPr>
    </c:plotArea>
    <c:legend>
      <c:legendPos val="b"/>
      <c:layout>
        <c:manualLayout>
          <c:xMode val="edge"/>
          <c:yMode val="edge"/>
          <c:x val="0.19775"/>
          <c:y val="0.925"/>
          <c:w val="0.54075"/>
          <c:h val="0.06175"/>
        </c:manualLayout>
      </c:layout>
      <c:overlay val="0"/>
      <c:spPr>
        <a:no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875"/>
          <c:y val="0.03075"/>
          <c:w val="0.96325"/>
          <c:h val="0.86175"/>
        </c:manualLayout>
      </c:layout>
      <c:barChart>
        <c:barDir val="col"/>
        <c:grouping val="clustered"/>
        <c:varyColors val="0"/>
        <c:ser>
          <c:idx val="0"/>
          <c:order val="0"/>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showLegendKey val="0"/>
            <c:showVal val="1"/>
            <c:showBubbleSize val="0"/>
            <c:showCatName val="0"/>
            <c:showSerName val="0"/>
            <c:showPercent val="0"/>
          </c:dLbls>
          <c:cat>
            <c:strLit>
              <c:ptCount val="4"/>
              <c:pt idx="0">
                <c:v>Dender-Waas</c:v>
              </c:pt>
              <c:pt idx="1">
                <c:v>Gent &amp; Rand</c:v>
              </c:pt>
              <c:pt idx="2">
                <c:v>Meetjesland</c:v>
              </c:pt>
              <c:pt idx="3">
                <c:v>Z-O-Vlaanderen</c:v>
              </c:pt>
            </c:strLit>
          </c:cat>
          <c:val>
            <c:numRef>
              <c:f>data!$B$516:$B$519</c:f>
              <c:numCache/>
            </c:numRef>
          </c:val>
        </c:ser>
        <c:axId val="15177893"/>
        <c:axId val="2383310"/>
      </c:barChart>
      <c:catAx>
        <c:axId val="15177893"/>
        <c:scaling>
          <c:orientation val="minMax"/>
        </c:scaling>
        <c:axPos val="b"/>
        <c:delete val="0"/>
        <c:numFmt formatCode="General" sourceLinked="1"/>
        <c:majorTickMark val="out"/>
        <c:minorTickMark val="none"/>
        <c:tickLblPos val="nextTo"/>
        <c:spPr>
          <a:ln w="9525">
            <a:noFill/>
          </a:ln>
        </c:spPr>
        <c:crossAx val="2383310"/>
        <c:crosses val="autoZero"/>
        <c:auto val="1"/>
        <c:lblOffset val="100"/>
        <c:tickLblSkip val="1"/>
        <c:noMultiLvlLbl val="0"/>
      </c:catAx>
      <c:valAx>
        <c:axId val="2383310"/>
        <c:scaling>
          <c:orientation val="minMax"/>
        </c:scaling>
        <c:axPos val="l"/>
        <c:delete val="1"/>
        <c:majorTickMark val="out"/>
        <c:minorTickMark val="none"/>
        <c:tickLblPos val="nextTo"/>
        <c:crossAx val="15177893"/>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340003"/>
        <c:axId val="30060028"/>
      </c:barChart>
      <c:catAx>
        <c:axId val="334000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0060028"/>
        <c:crosses val="autoZero"/>
        <c:auto val="1"/>
        <c:lblOffset val="100"/>
        <c:tickLblSkip val="4"/>
        <c:noMultiLvlLbl val="0"/>
      </c:catAx>
      <c:valAx>
        <c:axId val="3006002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34000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104797"/>
        <c:axId val="18943174"/>
      </c:barChart>
      <c:catAx>
        <c:axId val="210479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943174"/>
        <c:crosses val="autoZero"/>
        <c:auto val="1"/>
        <c:lblOffset val="100"/>
        <c:tickLblSkip val="3"/>
        <c:noMultiLvlLbl val="0"/>
      </c:catAx>
      <c:valAx>
        <c:axId val="1894317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10479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6270839"/>
        <c:axId val="58002096"/>
      </c:barChart>
      <c:catAx>
        <c:axId val="3627083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8002096"/>
        <c:crosses val="autoZero"/>
        <c:auto val="1"/>
        <c:lblOffset val="100"/>
        <c:tickLblSkip val="2"/>
        <c:noMultiLvlLbl val="0"/>
      </c:catAx>
      <c:valAx>
        <c:axId val="5800209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27083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2E638B"/>
                </a:solidFill>
                <a:latin typeface="Calibri"/>
                <a:ea typeface="Calibri"/>
                <a:cs typeface="Calibri"/>
              </a:rPr>
              <a:t>Afhankelijkheidsratio 2013</a:t>
            </a:r>
          </a:p>
        </c:rich>
      </c:tx>
      <c:layout>
        <c:manualLayout>
          <c:xMode val="edge"/>
          <c:yMode val="edge"/>
          <c:x val="0.25325"/>
          <c:y val="0.02425"/>
        </c:manualLayout>
      </c:layout>
      <c:overlay val="0"/>
      <c:spPr>
        <a:noFill/>
        <a:ln w="25400">
          <a:noFill/>
        </a:ln>
      </c:spPr>
    </c:title>
    <c:plotArea>
      <c:layout>
        <c:manualLayout>
          <c:layoutTarget val="inner"/>
          <c:xMode val="edge"/>
          <c:yMode val="edge"/>
          <c:x val="0.28925"/>
          <c:y val="0.12025"/>
          <c:w val="0.6745"/>
          <c:h val="0.87125"/>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6"/>
              <c:txPr>
                <a:bodyPr vert="horz" rot="0" anchor="ctr"/>
                <a:lstStyle/>
                <a:p>
                  <a:pPr algn="ctr">
                    <a:defRPr lang="en-US" cap="none" sz="1125" b="0"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numFmt formatCode="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data!$N$13:$N$18</c:f>
              <c:strCache/>
            </c:strRef>
          </c:cat>
          <c:val>
            <c:numRef>
              <c:f>data!$P$13:$P$18</c:f>
              <c:numCache/>
            </c:numRef>
          </c:val>
        </c:ser>
        <c:gapWidth val="70"/>
        <c:axId val="45366589"/>
        <c:axId val="5646118"/>
      </c:barChart>
      <c:catAx>
        <c:axId val="45366589"/>
        <c:scaling>
          <c:orientation val="maxMin"/>
        </c:scaling>
        <c:axPos val="l"/>
        <c:delete val="0"/>
        <c:numFmt formatCode="General" sourceLinked="1"/>
        <c:majorTickMark val="out"/>
        <c:minorTickMark val="none"/>
        <c:tickLblPos val="nextTo"/>
        <c:spPr>
          <a:ln w="9525">
            <a:noFill/>
          </a:ln>
        </c:spPr>
        <c:crossAx val="5646118"/>
        <c:crosses val="autoZero"/>
        <c:auto val="1"/>
        <c:lblOffset val="100"/>
        <c:tickLblSkip val="1"/>
        <c:noMultiLvlLbl val="0"/>
      </c:catAx>
      <c:valAx>
        <c:axId val="5646118"/>
        <c:scaling>
          <c:orientation val="minMax"/>
          <c:min val="60"/>
        </c:scaling>
        <c:axPos val="t"/>
        <c:delete val="0"/>
        <c:numFmt formatCode="0.0" sourceLinked="1"/>
        <c:majorTickMark val="out"/>
        <c:minorTickMark val="none"/>
        <c:tickLblPos val="none"/>
        <c:spPr>
          <a:ln w="9525">
            <a:noFill/>
          </a:ln>
        </c:spPr>
        <c:crossAx val="45366589"/>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2256817"/>
        <c:axId val="549306"/>
      </c:barChart>
      <c:catAx>
        <c:axId val="5225681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49306"/>
        <c:crosses val="autoZero"/>
        <c:auto val="1"/>
        <c:lblOffset val="100"/>
        <c:tickLblSkip val="4"/>
        <c:noMultiLvlLbl val="0"/>
      </c:catAx>
      <c:valAx>
        <c:axId val="54930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225681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943755"/>
        <c:axId val="44493796"/>
      </c:barChart>
      <c:catAx>
        <c:axId val="494375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493796"/>
        <c:crosses val="autoZero"/>
        <c:auto val="1"/>
        <c:lblOffset val="100"/>
        <c:tickLblSkip val="3"/>
        <c:noMultiLvlLbl val="0"/>
      </c:catAx>
      <c:valAx>
        <c:axId val="4449379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94375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4899845"/>
        <c:axId val="47227694"/>
      </c:barChart>
      <c:catAx>
        <c:axId val="6489984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7227694"/>
        <c:crosses val="autoZero"/>
        <c:auto val="1"/>
        <c:lblOffset val="100"/>
        <c:tickLblSkip val="2"/>
        <c:noMultiLvlLbl val="0"/>
      </c:catAx>
      <c:valAx>
        <c:axId val="4722769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489984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2396063"/>
        <c:axId val="237976"/>
      </c:barChart>
      <c:catAx>
        <c:axId val="2239606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37976"/>
        <c:crosses val="autoZero"/>
        <c:auto val="1"/>
        <c:lblOffset val="100"/>
        <c:tickLblSkip val="4"/>
        <c:noMultiLvlLbl val="0"/>
      </c:catAx>
      <c:valAx>
        <c:axId val="23797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239606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141785"/>
        <c:axId val="19276066"/>
      </c:barChart>
      <c:catAx>
        <c:axId val="214178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276066"/>
        <c:crosses val="autoZero"/>
        <c:auto val="1"/>
        <c:lblOffset val="100"/>
        <c:tickLblSkip val="3"/>
        <c:noMultiLvlLbl val="0"/>
      </c:catAx>
      <c:valAx>
        <c:axId val="1927606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14178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9266867"/>
        <c:axId val="17857484"/>
      </c:barChart>
      <c:catAx>
        <c:axId val="3926686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857484"/>
        <c:crosses val="autoZero"/>
        <c:auto val="1"/>
        <c:lblOffset val="100"/>
        <c:tickLblSkip val="2"/>
        <c:noMultiLvlLbl val="0"/>
      </c:catAx>
      <c:valAx>
        <c:axId val="1785748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926686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6499629"/>
        <c:axId val="37170070"/>
      </c:barChart>
      <c:catAx>
        <c:axId val="2649962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7170070"/>
        <c:crosses val="autoZero"/>
        <c:auto val="1"/>
        <c:lblOffset val="100"/>
        <c:tickLblSkip val="4"/>
        <c:noMultiLvlLbl val="0"/>
      </c:catAx>
      <c:valAx>
        <c:axId val="3717007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649962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6095175"/>
        <c:axId val="57985664"/>
      </c:barChart>
      <c:catAx>
        <c:axId val="6609517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985664"/>
        <c:crosses val="autoZero"/>
        <c:auto val="1"/>
        <c:lblOffset val="100"/>
        <c:tickLblSkip val="3"/>
        <c:noMultiLvlLbl val="0"/>
      </c:catAx>
      <c:valAx>
        <c:axId val="5798566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609517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2108929"/>
        <c:axId val="66327178"/>
      </c:barChart>
      <c:catAx>
        <c:axId val="5210892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6327178"/>
        <c:crosses val="autoZero"/>
        <c:auto val="1"/>
        <c:lblOffset val="100"/>
        <c:tickLblSkip val="2"/>
        <c:noMultiLvlLbl val="0"/>
      </c:catAx>
      <c:valAx>
        <c:axId val="6632717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10892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0073691"/>
        <c:axId val="3792308"/>
      </c:barChart>
      <c:catAx>
        <c:axId val="6007369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792308"/>
        <c:crosses val="autoZero"/>
        <c:auto val="1"/>
        <c:lblOffset val="100"/>
        <c:tickLblSkip val="4"/>
        <c:noMultiLvlLbl val="0"/>
      </c:catAx>
      <c:valAx>
        <c:axId val="379230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007369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2E638B"/>
                </a:solidFill>
                <a:latin typeface="Calibri"/>
                <a:ea typeface="Calibri"/>
                <a:cs typeface="Calibri"/>
              </a:rPr>
              <a:t>Netto afhankelijkheidsratio 2012</a:t>
            </a:r>
          </a:p>
        </c:rich>
      </c:tx>
      <c:layout>
        <c:manualLayout>
          <c:xMode val="edge"/>
          <c:yMode val="edge"/>
          <c:x val="0.26525"/>
          <c:y val="0.04325"/>
        </c:manualLayout>
      </c:layout>
      <c:overlay val="0"/>
      <c:spPr>
        <a:noFill/>
        <a:ln w="25400">
          <a:noFill/>
        </a:ln>
      </c:spPr>
    </c:title>
    <c:plotArea>
      <c:layout>
        <c:manualLayout>
          <c:layoutTarget val="inner"/>
          <c:xMode val="edge"/>
          <c:yMode val="edge"/>
          <c:x val="0.28925"/>
          <c:y val="0.12025"/>
          <c:w val="0.6745"/>
          <c:h val="0.87125"/>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6"/>
              <c:txPr>
                <a:bodyPr vert="horz" rot="0" anchor="ctr"/>
                <a:lstStyle/>
                <a:p>
                  <a:pPr algn="ctr">
                    <a:defRPr lang="en-US" cap="none" sz="1125" b="0"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numFmt formatCode="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data!$N$13:$N$18</c:f>
              <c:strCache/>
            </c:strRef>
          </c:cat>
          <c:val>
            <c:numRef>
              <c:f>data!$Q$13:$Q$18</c:f>
              <c:numCache/>
            </c:numRef>
          </c:val>
        </c:ser>
        <c:gapWidth val="70"/>
        <c:axId val="50815063"/>
        <c:axId val="54682384"/>
      </c:barChart>
      <c:catAx>
        <c:axId val="50815063"/>
        <c:scaling>
          <c:orientation val="maxMin"/>
        </c:scaling>
        <c:axPos val="l"/>
        <c:delete val="0"/>
        <c:numFmt formatCode="General" sourceLinked="1"/>
        <c:majorTickMark val="out"/>
        <c:minorTickMark val="none"/>
        <c:tickLblPos val="nextTo"/>
        <c:spPr>
          <a:ln w="9525">
            <a:noFill/>
          </a:ln>
        </c:spPr>
        <c:crossAx val="54682384"/>
        <c:crosses val="autoZero"/>
        <c:auto val="1"/>
        <c:lblOffset val="100"/>
        <c:tickLblSkip val="1"/>
        <c:noMultiLvlLbl val="0"/>
      </c:catAx>
      <c:valAx>
        <c:axId val="54682384"/>
        <c:scaling>
          <c:orientation val="minMax"/>
          <c:min val="60"/>
        </c:scaling>
        <c:axPos val="t"/>
        <c:delete val="0"/>
        <c:numFmt formatCode="0.0" sourceLinked="1"/>
        <c:majorTickMark val="out"/>
        <c:minorTickMark val="none"/>
        <c:tickLblPos val="none"/>
        <c:spPr>
          <a:ln w="9525">
            <a:noFill/>
          </a:ln>
        </c:spPr>
        <c:crossAx val="50815063"/>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4130773"/>
        <c:axId val="38741502"/>
      </c:barChart>
      <c:catAx>
        <c:axId val="3413077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8741502"/>
        <c:crosses val="autoZero"/>
        <c:auto val="1"/>
        <c:lblOffset val="100"/>
        <c:tickLblSkip val="3"/>
        <c:noMultiLvlLbl val="0"/>
      </c:catAx>
      <c:valAx>
        <c:axId val="3874150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13077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3129199"/>
        <c:axId val="51053928"/>
      </c:barChart>
      <c:catAx>
        <c:axId val="1312919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1053928"/>
        <c:crosses val="autoZero"/>
        <c:auto val="1"/>
        <c:lblOffset val="100"/>
        <c:tickLblSkip val="2"/>
        <c:noMultiLvlLbl val="0"/>
      </c:catAx>
      <c:valAx>
        <c:axId val="5105392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312919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6832169"/>
        <c:axId val="41727474"/>
      </c:barChart>
      <c:catAx>
        <c:axId val="5683216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1727474"/>
        <c:crosses val="autoZero"/>
        <c:auto val="1"/>
        <c:lblOffset val="100"/>
        <c:tickLblSkip val="4"/>
        <c:noMultiLvlLbl val="0"/>
      </c:catAx>
      <c:valAx>
        <c:axId val="4172747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683216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0002947"/>
        <c:axId val="24482204"/>
      </c:barChart>
      <c:catAx>
        <c:axId val="4000294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482204"/>
        <c:crosses val="autoZero"/>
        <c:auto val="1"/>
        <c:lblOffset val="100"/>
        <c:tickLblSkip val="3"/>
        <c:noMultiLvlLbl val="0"/>
      </c:catAx>
      <c:valAx>
        <c:axId val="2448220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00294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9013245"/>
        <c:axId val="36901478"/>
      </c:barChart>
      <c:catAx>
        <c:axId val="1901324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901478"/>
        <c:crosses val="autoZero"/>
        <c:auto val="1"/>
        <c:lblOffset val="100"/>
        <c:tickLblSkip val="2"/>
        <c:noMultiLvlLbl val="0"/>
      </c:catAx>
      <c:valAx>
        <c:axId val="3690147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01324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3677847"/>
        <c:axId val="36229712"/>
      </c:barChart>
      <c:catAx>
        <c:axId val="6367784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6229712"/>
        <c:crosses val="autoZero"/>
        <c:auto val="1"/>
        <c:lblOffset val="100"/>
        <c:tickLblSkip val="4"/>
        <c:noMultiLvlLbl val="0"/>
      </c:catAx>
      <c:valAx>
        <c:axId val="3622971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367784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7631953"/>
        <c:axId val="48925530"/>
      </c:barChart>
      <c:catAx>
        <c:axId val="5763195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8925530"/>
        <c:crosses val="autoZero"/>
        <c:auto val="1"/>
        <c:lblOffset val="100"/>
        <c:tickLblSkip val="3"/>
        <c:noMultiLvlLbl val="0"/>
      </c:catAx>
      <c:valAx>
        <c:axId val="4892553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63195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7676587"/>
        <c:axId val="3544964"/>
      </c:barChart>
      <c:catAx>
        <c:axId val="376765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544964"/>
        <c:crosses val="autoZero"/>
        <c:auto val="1"/>
        <c:lblOffset val="100"/>
        <c:tickLblSkip val="2"/>
        <c:noMultiLvlLbl val="0"/>
      </c:catAx>
      <c:valAx>
        <c:axId val="354496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76765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
          <c:y val="0.028"/>
          <c:w val="0.95125"/>
          <c:h val="0.6345"/>
        </c:manualLayout>
      </c:layout>
      <c:barChart>
        <c:barDir val="col"/>
        <c:grouping val="clustered"/>
        <c:varyColors val="0"/>
        <c:ser>
          <c:idx val="0"/>
          <c:order val="0"/>
          <c:tx>
            <c:strRef>
              <c:f>data!$B$186</c:f>
              <c:strCache>
                <c:ptCount val="1"/>
                <c:pt idx="0">
                  <c:v>2007</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data!$A$187:$A$192</c:f>
              <c:strCache/>
            </c:strRef>
          </c:cat>
          <c:val>
            <c:numRef>
              <c:f>data!$B$187:$B$192</c:f>
              <c:numCache/>
            </c:numRef>
          </c:val>
        </c:ser>
        <c:ser>
          <c:idx val="1"/>
          <c:order val="1"/>
          <c:tx>
            <c:strRef>
              <c:f>data!$C$186</c:f>
              <c:strCache>
                <c:ptCount val="1"/>
                <c:pt idx="0">
                  <c:v>2008</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data!$A$187:$A$192</c:f>
              <c:strCache/>
            </c:strRef>
          </c:cat>
          <c:val>
            <c:numRef>
              <c:f>data!$C$187:$C$192</c:f>
              <c:numCache/>
            </c:numRef>
          </c:val>
        </c:ser>
        <c:ser>
          <c:idx val="2"/>
          <c:order val="2"/>
          <c:tx>
            <c:strRef>
              <c:f>data!$D$186</c:f>
              <c:strCache>
                <c:ptCount val="1"/>
                <c:pt idx="0">
                  <c:v>2009</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data!$A$187:$A$192</c:f>
              <c:strCache/>
            </c:strRef>
          </c:cat>
          <c:val>
            <c:numRef>
              <c:f>data!$D$187:$D$192</c:f>
              <c:numCache/>
            </c:numRef>
          </c:val>
        </c:ser>
        <c:ser>
          <c:idx val="3"/>
          <c:order val="3"/>
          <c:tx>
            <c:strRef>
              <c:f>data!$E$186</c:f>
              <c:strCache>
                <c:ptCount val="1"/>
                <c:pt idx="0">
                  <c:v>2010</c:v>
                </c:pt>
              </c:strCache>
            </c:strRef>
          </c:tx>
          <c:spPr>
            <a:solidFill>
              <a:schemeClr val="accent1">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data!$A$187:$A$192</c:f>
              <c:strCache/>
            </c:strRef>
          </c:cat>
          <c:val>
            <c:numRef>
              <c:f>data!$E$187:$E$192</c:f>
              <c:numCache/>
            </c:numRef>
          </c:val>
        </c:ser>
        <c:ser>
          <c:idx val="4"/>
          <c:order val="4"/>
          <c:tx>
            <c:strRef>
              <c:f>data!$F$186</c:f>
              <c:strCache>
                <c:ptCount val="1"/>
                <c:pt idx="0">
                  <c:v>2011</c:v>
                </c:pt>
              </c:strCache>
            </c:strRef>
          </c:tx>
          <c:spPr>
            <a:solidFill>
              <a:srgbClr val="00B0F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data!$A$187:$A$192</c:f>
              <c:strCache/>
            </c:strRef>
          </c:cat>
          <c:val>
            <c:numRef>
              <c:f>data!$F$187:$F$192</c:f>
              <c:numCache/>
            </c:numRef>
          </c:val>
        </c:ser>
        <c:ser>
          <c:idx val="5"/>
          <c:order val="5"/>
          <c:tx>
            <c:strRef>
              <c:f>data!$G$186</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data!$A$187:$A$192</c:f>
              <c:strCache/>
            </c:strRef>
          </c:cat>
          <c:val>
            <c:numRef>
              <c:f>data!$G$187:$G$192</c:f>
              <c:numCache/>
            </c:numRef>
          </c:val>
        </c:ser>
        <c:gapWidth val="60"/>
        <c:axId val="31904677"/>
        <c:axId val="18706638"/>
      </c:barChart>
      <c:catAx>
        <c:axId val="31904677"/>
        <c:scaling>
          <c:orientation val="minMax"/>
        </c:scaling>
        <c:axPos val="b"/>
        <c:delete val="0"/>
        <c:numFmt formatCode="General" sourceLinked="1"/>
        <c:majorTickMark val="out"/>
        <c:minorTickMark val="none"/>
        <c:tickLblPos val="nextTo"/>
        <c:spPr>
          <a:ln>
            <a:noFill/>
          </a:ln>
        </c:spPr>
        <c:txPr>
          <a:bodyPr/>
          <a:lstStyle/>
          <a:p>
            <a:pPr>
              <a:defRPr lang="en-US" cap="none" sz="1100" u="none" baseline="0">
                <a:solidFill>
                  <a:schemeClr val="accent1">
                    <a:lumMod val="50000"/>
                  </a:schemeClr>
                </a:solidFill>
                <a:latin typeface="Arial"/>
                <a:ea typeface="Arial"/>
                <a:cs typeface="Arial"/>
              </a:defRPr>
            </a:pPr>
          </a:p>
        </c:txPr>
        <c:crossAx val="18706638"/>
        <c:crosses val="autoZero"/>
        <c:auto val="1"/>
        <c:lblOffset val="100"/>
        <c:noMultiLvlLbl val="0"/>
      </c:catAx>
      <c:valAx>
        <c:axId val="18706638"/>
        <c:scaling>
          <c:orientation val="minMax"/>
          <c:min val="400"/>
        </c:scaling>
        <c:axPos val="l"/>
        <c:majorGridlines>
          <c:spPr>
            <a:ln>
              <a:solidFill>
                <a:schemeClr val="accent1">
                  <a:lumMod val="20000"/>
                  <a:lumOff val="80000"/>
                </a:schemeClr>
              </a:solidFill>
            </a:ln>
          </c:spPr>
        </c:majorGridlines>
        <c:delete val="0"/>
        <c:numFmt formatCode="#,##0" sourceLinked="1"/>
        <c:majorTickMark val="out"/>
        <c:minorTickMark val="none"/>
        <c:tickLblPos val="nextTo"/>
        <c:spPr>
          <a:ln>
            <a:noFill/>
          </a:ln>
        </c:spPr>
        <c:txPr>
          <a:bodyPr/>
          <a:lstStyle/>
          <a:p>
            <a:pPr>
              <a:defRPr lang="en-US" cap="none" u="none" baseline="0">
                <a:solidFill>
                  <a:schemeClr val="accent1">
                    <a:lumMod val="50000"/>
                  </a:schemeClr>
                </a:solidFill>
                <a:latin typeface="Arial"/>
                <a:ea typeface="Arial"/>
                <a:cs typeface="Arial"/>
              </a:defRPr>
            </a:pPr>
          </a:p>
        </c:txPr>
        <c:crossAx val="31904677"/>
        <c:crosses val="autoZero"/>
        <c:crossBetween val="between"/>
        <c:dispUnits/>
        <c:majorUnit val="50"/>
      </c:valAx>
      <c:dTable>
        <c:showHorzBorder val="1"/>
        <c:showVertBorder val="0"/>
        <c:showOutline val="0"/>
        <c:showKeys val="1"/>
        <c:spPr>
          <a:ln>
            <a:solidFill>
              <a:schemeClr val="accent1">
                <a:lumMod val="20000"/>
                <a:lumOff val="80000"/>
              </a:schemeClr>
            </a:solidFill>
          </a:ln>
        </c:spPr>
        <c:txPr>
          <a:bodyPr vert="horz" rot="0"/>
          <a:lstStyle/>
          <a:p>
            <a:pPr>
              <a:defRPr lang="en-US" cap="none" u="none" baseline="0">
                <a:solidFill>
                  <a:schemeClr val="accent1">
                    <a:lumMod val="50000"/>
                  </a:schemeClr>
                </a:solidFill>
                <a:latin typeface="Arial"/>
                <a:ea typeface="Arial"/>
                <a:cs typeface="Arial"/>
              </a:defRPr>
            </a:pPr>
          </a:p>
        </c:txPr>
      </c:dTable>
    </c:plotArea>
    <c:plotVisOnly val="1"/>
    <c:dispBlanksAs val="gap"/>
    <c:showDLblsOverMax val="0"/>
  </c:chart>
  <c:spPr>
    <a:ln>
      <a:noFill/>
    </a:ln>
  </c:spPr>
  <c:lang xmlns:c="http://schemas.openxmlformats.org/drawingml/2006/chart" val="nl-BE"/>
  <c:printSettings xmlns:c="http://schemas.openxmlformats.org/drawingml/2006/chart">
    <c:headerFooter/>
    <c:pageMargins b="0.75" l="0.7" r="0.7" t="0.75" header="0.3" footer="0.3"/>
    <c:pageSetup/>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34142015"/>
        <c:axId val="38842680"/>
      </c:barChart>
      <c:catAx>
        <c:axId val="3414201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8842680"/>
        <c:crosses val="autoZero"/>
        <c:auto val="1"/>
        <c:lblOffset val="100"/>
        <c:tickLblSkip val="4"/>
        <c:noMultiLvlLbl val="0"/>
      </c:catAx>
      <c:valAx>
        <c:axId val="3884268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414201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Doorstromingscoëfficiënt: 
evolutie en prognose (stippellijn)</a:t>
            </a:r>
          </a:p>
        </c:rich>
      </c:tx>
      <c:layout>
        <c:manualLayout>
          <c:xMode val="edge"/>
          <c:yMode val="edge"/>
          <c:x val="0.26425"/>
          <c:y val="0.01025"/>
        </c:manualLayout>
      </c:layout>
      <c:overlay val="0"/>
      <c:spPr>
        <a:noFill/>
        <a:ln w="25400">
          <a:noFill/>
        </a:ln>
      </c:spPr>
    </c:title>
    <c:plotArea>
      <c:layout>
        <c:manualLayout>
          <c:layoutTarget val="inner"/>
          <c:xMode val="edge"/>
          <c:yMode val="edge"/>
          <c:x val="0.11025"/>
          <c:y val="0.13575"/>
          <c:w val="0.8475"/>
          <c:h val="0.6487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22225">
                <a:solidFill>
                  <a:schemeClr val="accent6"/>
                </a:solidFill>
              </a:ln>
            </c:spPr>
            <c:marker>
              <c:size val="5"/>
              <c:spPr>
                <a:solidFill>
                  <a:schemeClr val="accent6">
                    <a:lumMod val="20000"/>
                    <a:lumOff val="80000"/>
                  </a:schemeClr>
                </a:solidFill>
                <a:ln>
                  <a:solidFill>
                    <a:schemeClr val="accent6"/>
                  </a:solidFill>
                </a:ln>
              </c:spPr>
            </c:marker>
          </c:dPt>
          <c:dPt>
            <c:idx val="10"/>
            <c:spPr>
              <a:ln w="22225">
                <a:solidFill>
                  <a:schemeClr val="accent6"/>
                </a:solidFill>
              </a:ln>
            </c:spPr>
            <c:marker>
              <c:size val="5"/>
              <c:spPr>
                <a:solidFill>
                  <a:schemeClr val="accent6">
                    <a:lumMod val="20000"/>
                    <a:lumOff val="80000"/>
                  </a:schemeClr>
                </a:solidFill>
                <a:ln>
                  <a:solidFill>
                    <a:schemeClr val="accent6"/>
                  </a:solidFill>
                </a:ln>
              </c:spPr>
            </c:marker>
          </c:dPt>
          <c:dPt>
            <c:idx val="11"/>
            <c:spPr>
              <a:ln w="22225">
                <a:solidFill>
                  <a:schemeClr val="accent6"/>
                </a:solidFill>
              </a:ln>
            </c:spPr>
            <c:marker>
              <c:size val="5"/>
              <c:spPr>
                <a:solidFill>
                  <a:schemeClr val="accent6">
                    <a:lumMod val="20000"/>
                    <a:lumOff val="80000"/>
                  </a:schemeClr>
                </a:solidFill>
                <a:ln>
                  <a:solidFill>
                    <a:schemeClr val="accent6"/>
                  </a:solidFill>
                </a:ln>
              </c:spPr>
            </c:marker>
          </c:dPt>
          <c:dPt>
            <c:idx val="12"/>
            <c:spPr>
              <a:ln w="22225">
                <a:solidFill>
                  <a:schemeClr val="accent6"/>
                </a:solidFill>
              </a:ln>
            </c:spPr>
            <c:marker>
              <c:size val="5"/>
              <c:spPr>
                <a:solidFill>
                  <a:schemeClr val="accent6">
                    <a:lumMod val="20000"/>
                    <a:lumOff val="80000"/>
                  </a:schemeClr>
                </a:solidFill>
                <a:ln>
                  <a:solidFill>
                    <a:schemeClr val="accent6"/>
                  </a:solidFill>
                </a:ln>
              </c:spPr>
            </c:marker>
          </c:dPt>
          <c:dPt>
            <c:idx val="13"/>
            <c:spPr>
              <a:ln w="22225">
                <a:solidFill>
                  <a:schemeClr val="accent6"/>
                </a:solidFill>
              </a:ln>
            </c:spPr>
            <c:marker>
              <c:size val="5"/>
              <c:spPr>
                <a:solidFill>
                  <a:schemeClr val="accent6">
                    <a:lumMod val="20000"/>
                    <a:lumOff val="80000"/>
                  </a:schemeClr>
                </a:solidFill>
                <a:ln>
                  <a:solidFill>
                    <a:schemeClr val="accent6"/>
                  </a:solidFill>
                </a:ln>
              </c:spPr>
            </c:marker>
          </c:dPt>
          <c:dPt>
            <c:idx val="14"/>
            <c:spPr>
              <a:ln w="22225">
                <a:solidFill>
                  <a:schemeClr val="accent6"/>
                </a:solidFill>
              </a:ln>
            </c:spPr>
            <c:marker>
              <c:size val="5"/>
              <c:spPr>
                <a:solidFill>
                  <a:schemeClr val="accent6">
                    <a:lumMod val="20000"/>
                    <a:lumOff val="80000"/>
                  </a:schemeClr>
                </a:solidFill>
                <a:ln>
                  <a:solidFill>
                    <a:schemeClr val="accent6"/>
                  </a:solidFill>
                </a:ln>
              </c:spPr>
            </c:marker>
          </c:dPt>
          <c:dPt>
            <c:idx val="15"/>
            <c:spPr>
              <a:ln w="22225">
                <a:solidFill>
                  <a:schemeClr val="accent6"/>
                </a:solidFill>
              </a:ln>
            </c:spPr>
            <c:marker>
              <c:size val="5"/>
              <c:spPr>
                <a:solidFill>
                  <a:schemeClr val="accent6">
                    <a:lumMod val="20000"/>
                    <a:lumOff val="80000"/>
                  </a:schemeClr>
                </a:solidFill>
                <a:ln>
                  <a:solidFill>
                    <a:schemeClr val="accent6"/>
                  </a:solidFill>
                </a:ln>
              </c:spPr>
            </c:marker>
          </c:dPt>
          <c:dPt>
            <c:idx val="16"/>
            <c:spPr>
              <a:ln w="22225">
                <a:solidFill>
                  <a:schemeClr val="accent6"/>
                </a:solidFill>
              </a:ln>
            </c:spPr>
            <c:marker>
              <c:size val="5"/>
              <c:spPr>
                <a:solidFill>
                  <a:schemeClr val="accent6">
                    <a:lumMod val="20000"/>
                    <a:lumOff val="80000"/>
                  </a:schemeClr>
                </a:solidFill>
                <a:ln>
                  <a:solidFill>
                    <a:schemeClr val="accent6"/>
                  </a:solidFill>
                </a:ln>
              </c:spPr>
            </c:marker>
          </c:dPt>
          <c:dPt>
            <c:idx val="17"/>
            <c:spPr>
              <a:ln w="22225">
                <a:solidFill>
                  <a:schemeClr val="accent6"/>
                </a:solidFill>
              </a:ln>
            </c:spPr>
            <c:marker>
              <c:size val="5"/>
              <c:spPr>
                <a:solidFill>
                  <a:schemeClr val="accent6">
                    <a:lumMod val="20000"/>
                    <a:lumOff val="80000"/>
                  </a:schemeClr>
                </a:solidFill>
                <a:ln>
                  <a:solidFill>
                    <a:schemeClr val="accent6"/>
                  </a:solidFill>
                </a:ln>
              </c:spPr>
            </c:marker>
          </c:dPt>
          <c:dPt>
            <c:idx val="18"/>
            <c:spPr>
              <a:ln w="22225">
                <a:solidFill>
                  <a:schemeClr val="accent6"/>
                </a:solidFill>
              </a:ln>
            </c:spPr>
            <c:marker>
              <c:size val="5"/>
              <c:spPr>
                <a:solidFill>
                  <a:schemeClr val="accent6">
                    <a:lumMod val="20000"/>
                    <a:lumOff val="80000"/>
                  </a:schemeClr>
                </a:solidFill>
                <a:ln>
                  <a:solidFill>
                    <a:schemeClr val="accent6"/>
                  </a:solidFill>
                </a:ln>
              </c:spPr>
            </c:marker>
          </c:dPt>
          <c:dPt>
            <c:idx val="19"/>
            <c:spPr>
              <a:ln w="22225">
                <a:solidFill>
                  <a:schemeClr val="accent6"/>
                </a:solidFill>
              </a:ln>
            </c:spPr>
            <c:marker>
              <c:size val="5"/>
              <c:spPr>
                <a:solidFill>
                  <a:schemeClr val="accent6">
                    <a:lumMod val="20000"/>
                    <a:lumOff val="80000"/>
                  </a:schemeClr>
                </a:solidFill>
                <a:ln>
                  <a:solidFill>
                    <a:schemeClr val="accent6"/>
                  </a:solidFill>
                </a:ln>
              </c:spPr>
            </c:marker>
          </c:dPt>
          <c:dPt>
            <c:idx val="20"/>
            <c:spPr>
              <a:ln w="22225">
                <a:solidFill>
                  <a:schemeClr val="accent6"/>
                </a:solidFill>
              </a:ln>
            </c:spPr>
            <c:marker>
              <c:size val="5"/>
              <c:spPr>
                <a:solidFill>
                  <a:schemeClr val="accent6">
                    <a:lumMod val="20000"/>
                    <a:lumOff val="80000"/>
                  </a:schemeClr>
                </a:solidFill>
                <a:ln>
                  <a:solidFill>
                    <a:schemeClr val="accent6"/>
                  </a:solidFill>
                </a:ln>
              </c:spPr>
            </c:marker>
          </c:dPt>
          <c:dPt>
            <c:idx val="21"/>
            <c:spPr>
              <a:ln w="22225">
                <a:solidFill>
                  <a:schemeClr val="accent6"/>
                </a:solidFill>
              </a:ln>
            </c:spPr>
            <c:marker>
              <c:size val="5"/>
              <c:spPr>
                <a:solidFill>
                  <a:schemeClr val="accent6">
                    <a:lumMod val="20000"/>
                    <a:lumOff val="80000"/>
                  </a:schemeClr>
                </a:solidFill>
                <a:ln>
                  <a:solidFill>
                    <a:schemeClr val="accent6"/>
                  </a:solidFill>
                </a:ln>
              </c:spPr>
            </c:marker>
          </c:dPt>
          <c:dPt>
            <c:idx val="22"/>
            <c:spPr>
              <a:ln w="22225">
                <a:solidFill>
                  <a:schemeClr val="accent6"/>
                </a:solidFill>
              </a:ln>
            </c:spPr>
            <c:marker>
              <c:size val="5"/>
              <c:spPr>
                <a:solidFill>
                  <a:schemeClr val="accent6">
                    <a:lumMod val="20000"/>
                    <a:lumOff val="80000"/>
                  </a:schemeClr>
                </a:solidFill>
                <a:ln>
                  <a:solidFill>
                    <a:schemeClr val="accent6"/>
                  </a:solidFill>
                </a:ln>
              </c:spPr>
            </c:marker>
          </c:dPt>
          <c:dPt>
            <c:idx val="23"/>
            <c:spPr>
              <a:ln w="22225">
                <a:solidFill>
                  <a:schemeClr val="accent6"/>
                </a:solidFill>
              </a:ln>
            </c:spPr>
            <c:marker>
              <c:size val="5"/>
              <c:spPr>
                <a:solidFill>
                  <a:schemeClr val="accent6">
                    <a:lumMod val="20000"/>
                    <a:lumOff val="80000"/>
                  </a:schemeClr>
                </a:solidFill>
                <a:ln>
                  <a:solidFill>
                    <a:schemeClr val="accent6"/>
                  </a:solidFill>
                </a:ln>
              </c:spPr>
            </c:marker>
          </c:dPt>
          <c:dPt>
            <c:idx val="24"/>
            <c:spPr>
              <a:ln w="22225">
                <a:solidFill>
                  <a:schemeClr val="accent6"/>
                </a:solidFill>
              </a:ln>
            </c:spPr>
            <c:marker>
              <c:size val="5"/>
              <c:spPr>
                <a:solidFill>
                  <a:schemeClr val="accent6">
                    <a:lumMod val="20000"/>
                    <a:lumOff val="80000"/>
                  </a:schemeClr>
                </a:solidFill>
                <a:ln>
                  <a:solidFill>
                    <a:schemeClr val="accent6"/>
                  </a:solidFill>
                </a:ln>
              </c:spPr>
            </c:marker>
          </c:dPt>
          <c:dPt>
            <c:idx val="25"/>
            <c:spPr>
              <a:ln w="22225">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data!$H$68:$AG$68</c:f>
              <c:numCache/>
            </c:numRef>
          </c:val>
          <c:smooth val="0"/>
        </c:ser>
        <c:ser>
          <c:idx val="1"/>
          <c:order val="1"/>
          <c:tx>
            <c:strRef>
              <c:f>data!$A$19</c:f>
              <c:strCache>
                <c:ptCount val="1"/>
                <c:pt idx="0">
                  <c:v>Oost-Vlaanderen</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12700" cmpd="sng">
                <a:solidFill>
                  <a:srgbClr val="008080"/>
                </a:solidFill>
                <a:prstDash val="sysDash"/>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Pt>
            <c:idx val="19"/>
            <c:spPr>
              <a:ln w="12700" cmpd="dbl">
                <a:solidFill>
                  <a:srgbClr val="008080"/>
                </a:solidFill>
                <a:prstDash val="sysDash"/>
              </a:ln>
            </c:spPr>
            <c:marker>
              <c:size val="3"/>
              <c:spPr>
                <a:solidFill>
                  <a:srgbClr val="008080"/>
                </a:solidFill>
                <a:ln>
                  <a:solidFill>
                    <a:srgbClr val="008080"/>
                  </a:solidFill>
                  <a:prstDash val="solid"/>
                </a:ln>
              </c:spPr>
            </c:marker>
          </c:dPt>
          <c:dPt>
            <c:idx val="20"/>
            <c:spPr>
              <a:ln w="12700" cmpd="dbl">
                <a:solidFill>
                  <a:srgbClr val="008080"/>
                </a:solidFill>
                <a:prstDash val="sysDash"/>
              </a:ln>
            </c:spPr>
            <c:marker>
              <c:size val="3"/>
              <c:spPr>
                <a:solidFill>
                  <a:srgbClr val="008080"/>
                </a:solidFill>
                <a:ln>
                  <a:solidFill>
                    <a:srgbClr val="008080"/>
                  </a:solidFill>
                  <a:prstDash val="solid"/>
                </a:ln>
              </c:spPr>
            </c:marker>
          </c:dPt>
          <c:dPt>
            <c:idx val="21"/>
            <c:spPr>
              <a:ln w="12700" cmpd="dbl">
                <a:solidFill>
                  <a:srgbClr val="008080"/>
                </a:solidFill>
                <a:prstDash val="sysDash"/>
              </a:ln>
            </c:spPr>
            <c:marker>
              <c:size val="3"/>
              <c:spPr>
                <a:solidFill>
                  <a:srgbClr val="008080"/>
                </a:solidFill>
                <a:ln>
                  <a:solidFill>
                    <a:srgbClr val="008080"/>
                  </a:solidFill>
                  <a:prstDash val="solid"/>
                </a:ln>
              </c:spPr>
            </c:marker>
          </c:dPt>
          <c:dPt>
            <c:idx val="22"/>
            <c:spPr>
              <a:ln w="12700" cmpd="dbl">
                <a:solidFill>
                  <a:srgbClr val="008080"/>
                </a:solidFill>
                <a:prstDash val="sysDash"/>
              </a:ln>
            </c:spPr>
            <c:marker>
              <c:size val="3"/>
              <c:spPr>
                <a:solidFill>
                  <a:srgbClr val="008080"/>
                </a:solidFill>
                <a:ln>
                  <a:solidFill>
                    <a:srgbClr val="008080"/>
                  </a:solidFill>
                  <a:prstDash val="solid"/>
                </a:ln>
              </c:spPr>
            </c:marker>
          </c:dPt>
          <c:dPt>
            <c:idx val="23"/>
            <c:spPr>
              <a:ln w="12700" cmpd="dbl">
                <a:solidFill>
                  <a:srgbClr val="008080"/>
                </a:solidFill>
                <a:prstDash val="sysDash"/>
              </a:ln>
            </c:spPr>
            <c:marker>
              <c:size val="3"/>
              <c:spPr>
                <a:solidFill>
                  <a:srgbClr val="008080"/>
                </a:solidFill>
                <a:ln>
                  <a:solidFill>
                    <a:srgbClr val="008080"/>
                  </a:solidFill>
                  <a:prstDash val="solid"/>
                </a:ln>
              </c:spPr>
            </c:marker>
          </c:dPt>
          <c:dPt>
            <c:idx val="24"/>
            <c:spPr>
              <a:ln w="12700" cmpd="dbl">
                <a:solidFill>
                  <a:srgbClr val="008080"/>
                </a:solidFill>
                <a:prstDash val="sysDash"/>
              </a:ln>
            </c:spPr>
            <c:marker>
              <c:size val="3"/>
              <c:spPr>
                <a:solidFill>
                  <a:srgbClr val="008080"/>
                </a:solidFill>
                <a:ln>
                  <a:solidFill>
                    <a:srgbClr val="008080"/>
                  </a:solidFill>
                  <a:prstDash val="solid"/>
                </a:ln>
              </c:spPr>
            </c:marker>
          </c:dPt>
          <c:dPt>
            <c:idx val="25"/>
            <c:spPr>
              <a:ln w="12700" cmpd="dbl">
                <a:solidFill>
                  <a:srgbClr val="008080"/>
                </a:solidFill>
                <a:prstDash val="sysDash"/>
              </a:ln>
            </c:spPr>
            <c:marker>
              <c:size val="3"/>
              <c:spPr>
                <a:solidFill>
                  <a:srgbClr val="008080"/>
                </a:solidFill>
                <a:ln>
                  <a:solidFill>
                    <a:srgbClr val="008080"/>
                  </a:solidFill>
                  <a:prstDash val="solid"/>
                </a:ln>
              </c:spPr>
            </c:marker>
          </c:dPt>
          <c:dPt>
            <c:idx val="26"/>
            <c:spPr>
              <a:ln w="12700" cmpd="dbl">
                <a:solidFill>
                  <a:srgbClr val="008080"/>
                </a:solidFill>
                <a:prstDash val="sysDash"/>
              </a:ln>
            </c:spPr>
            <c:marker>
              <c:size val="3"/>
              <c:spPr>
                <a:solidFill>
                  <a:srgbClr val="008080"/>
                </a:solidFill>
                <a:ln>
                  <a:solidFill>
                    <a:srgbClr val="008080"/>
                  </a:solidFill>
                  <a:prstDash val="solid"/>
                </a:ln>
              </c:spPr>
            </c:marker>
          </c:dPt>
          <c:dPt>
            <c:idx val="27"/>
            <c:spPr>
              <a:ln w="12700" cmpd="dbl">
                <a:solidFill>
                  <a:srgbClr val="008080"/>
                </a:solidFill>
                <a:prstDash val="sysDash"/>
              </a:ln>
            </c:spPr>
            <c:marker>
              <c:size val="3"/>
              <c:spPr>
                <a:solidFill>
                  <a:srgbClr val="008080"/>
                </a:solidFill>
                <a:ln>
                  <a:solidFill>
                    <a:srgbClr val="008080"/>
                  </a:solidFill>
                  <a:prstDash val="solid"/>
                </a:ln>
              </c:spPr>
            </c:marker>
          </c:dPt>
          <c:dPt>
            <c:idx val="28"/>
            <c:spPr>
              <a:ln w="12700" cmpd="dbl">
                <a:solidFill>
                  <a:srgbClr val="008080"/>
                </a:solidFill>
                <a:prstDash val="sysDash"/>
              </a:ln>
            </c:spPr>
            <c:marker>
              <c:size val="3"/>
              <c:spPr>
                <a:solidFill>
                  <a:srgbClr val="008080"/>
                </a:solidFill>
                <a:ln>
                  <a:solidFill>
                    <a:srgbClr val="008080"/>
                  </a:solidFill>
                  <a:prstDash val="solid"/>
                </a:ln>
              </c:spPr>
            </c:marker>
          </c:dPt>
          <c:dPt>
            <c:idx val="29"/>
            <c:spPr>
              <a:ln w="12700" cmpd="dbl">
                <a:solidFill>
                  <a:srgbClr val="008080"/>
                </a:solidFill>
                <a:prstDash val="sysDash"/>
              </a:ln>
            </c:spPr>
            <c:marker>
              <c:size val="3"/>
              <c:spPr>
                <a:solidFill>
                  <a:srgbClr val="008080"/>
                </a:solidFill>
                <a:ln>
                  <a:solidFill>
                    <a:srgbClr val="008080"/>
                  </a:solidFill>
                  <a:prstDash val="solid"/>
                </a:ln>
              </c:spPr>
            </c:marker>
          </c:dPt>
          <c:dPt>
            <c:idx val="30"/>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data!$H$69:$AG$69</c:f>
              <c:numCache/>
            </c:numRef>
          </c:val>
          <c:smooth val="0"/>
        </c:ser>
        <c:ser>
          <c:idx val="2"/>
          <c:order val="2"/>
          <c:tx>
            <c:strRef>
              <c:f>data!$A$25</c:f>
              <c:strCache>
                <c:ptCount val="1"/>
                <c:pt idx="0">
                  <c:v>Dender-Waas</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12700">
                <a:solidFill>
                  <a:srgbClr val="0000FF"/>
                </a:solidFill>
                <a:prstDash val="sysDash"/>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Pt>
            <c:idx val="19"/>
            <c:spPr>
              <a:ln w="12700">
                <a:solidFill>
                  <a:srgbClr val="0000FF"/>
                </a:solidFill>
                <a:prstDash val="sysDash"/>
              </a:ln>
            </c:spPr>
            <c:marker>
              <c:size val="3"/>
              <c:spPr>
                <a:solidFill>
                  <a:srgbClr val="0000FF"/>
                </a:solidFill>
                <a:ln>
                  <a:solidFill>
                    <a:srgbClr val="0000FF"/>
                  </a:solidFill>
                  <a:prstDash val="solid"/>
                </a:ln>
              </c:spPr>
            </c:marker>
          </c:dPt>
          <c:dPt>
            <c:idx val="20"/>
            <c:spPr>
              <a:ln w="12700">
                <a:solidFill>
                  <a:srgbClr val="0000FF"/>
                </a:solidFill>
                <a:prstDash val="sysDash"/>
              </a:ln>
            </c:spPr>
            <c:marker>
              <c:size val="3"/>
              <c:spPr>
                <a:solidFill>
                  <a:srgbClr val="0000FF"/>
                </a:solidFill>
                <a:ln>
                  <a:solidFill>
                    <a:srgbClr val="0000FF"/>
                  </a:solidFill>
                  <a:prstDash val="solid"/>
                </a:ln>
              </c:spPr>
            </c:marker>
          </c:dPt>
          <c:dPt>
            <c:idx val="21"/>
            <c:spPr>
              <a:ln w="12700">
                <a:solidFill>
                  <a:srgbClr val="0000FF"/>
                </a:solidFill>
                <a:prstDash val="sysDash"/>
              </a:ln>
            </c:spPr>
            <c:marker>
              <c:size val="3"/>
              <c:spPr>
                <a:solidFill>
                  <a:srgbClr val="0000FF"/>
                </a:solidFill>
                <a:ln>
                  <a:solidFill>
                    <a:srgbClr val="0000FF"/>
                  </a:solidFill>
                  <a:prstDash val="solid"/>
                </a:ln>
              </c:spPr>
            </c:marker>
          </c:dPt>
          <c:dPt>
            <c:idx val="22"/>
            <c:spPr>
              <a:ln w="12700">
                <a:solidFill>
                  <a:srgbClr val="0000FF"/>
                </a:solidFill>
                <a:prstDash val="sysDash"/>
              </a:ln>
            </c:spPr>
            <c:marker>
              <c:size val="3"/>
              <c:spPr>
                <a:solidFill>
                  <a:srgbClr val="0000FF"/>
                </a:solidFill>
                <a:ln>
                  <a:solidFill>
                    <a:srgbClr val="0000FF"/>
                  </a:solidFill>
                  <a:prstDash val="solid"/>
                </a:ln>
              </c:spPr>
            </c:marker>
          </c:dPt>
          <c:dPt>
            <c:idx val="23"/>
            <c:spPr>
              <a:ln w="12700">
                <a:solidFill>
                  <a:srgbClr val="0000FF"/>
                </a:solidFill>
                <a:prstDash val="sysDash"/>
              </a:ln>
            </c:spPr>
            <c:marker>
              <c:size val="3"/>
              <c:spPr>
                <a:solidFill>
                  <a:srgbClr val="0000FF"/>
                </a:solidFill>
                <a:ln>
                  <a:solidFill>
                    <a:srgbClr val="0000FF"/>
                  </a:solidFill>
                  <a:prstDash val="solid"/>
                </a:ln>
              </c:spPr>
            </c:marker>
          </c:dPt>
          <c:dPt>
            <c:idx val="24"/>
            <c:spPr>
              <a:ln w="12700">
                <a:solidFill>
                  <a:srgbClr val="0000FF"/>
                </a:solidFill>
                <a:prstDash val="sysDash"/>
              </a:ln>
            </c:spPr>
            <c:marker>
              <c:size val="3"/>
              <c:spPr>
                <a:solidFill>
                  <a:srgbClr val="0000FF"/>
                </a:solidFill>
                <a:ln>
                  <a:solidFill>
                    <a:srgbClr val="0000FF"/>
                  </a:solidFill>
                  <a:prstDash val="solid"/>
                </a:ln>
              </c:spPr>
            </c:marker>
          </c:dPt>
          <c:dPt>
            <c:idx val="25"/>
            <c:spPr>
              <a:ln w="12700">
                <a:solidFill>
                  <a:srgbClr val="0000FF"/>
                </a:solidFill>
                <a:prstDash val="sysDash"/>
              </a:ln>
            </c:spPr>
            <c:marker>
              <c:size val="3"/>
              <c:spPr>
                <a:solidFill>
                  <a:srgbClr val="0000FF"/>
                </a:solidFill>
                <a:ln>
                  <a:solidFill>
                    <a:srgbClr val="0000FF"/>
                  </a:solidFill>
                  <a:prstDash val="solid"/>
                </a:ln>
              </c:spPr>
            </c:marker>
          </c:dPt>
          <c:dPt>
            <c:idx val="26"/>
            <c:spPr>
              <a:ln w="12700">
                <a:solidFill>
                  <a:srgbClr val="0000FF"/>
                </a:solidFill>
                <a:prstDash val="sysDash"/>
              </a:ln>
            </c:spPr>
            <c:marker>
              <c:size val="3"/>
              <c:spPr>
                <a:solidFill>
                  <a:srgbClr val="0000FF"/>
                </a:solidFill>
                <a:ln>
                  <a:solidFill>
                    <a:srgbClr val="0000FF"/>
                  </a:solidFill>
                  <a:prstDash val="solid"/>
                </a:ln>
              </c:spPr>
            </c:marker>
          </c:dPt>
          <c:dPt>
            <c:idx val="27"/>
            <c:spPr>
              <a:ln w="12700">
                <a:solidFill>
                  <a:srgbClr val="0000FF"/>
                </a:solidFill>
                <a:prstDash val="sysDash"/>
              </a:ln>
            </c:spPr>
            <c:marker>
              <c:size val="3"/>
              <c:spPr>
                <a:solidFill>
                  <a:srgbClr val="0000FF"/>
                </a:solidFill>
                <a:ln>
                  <a:solidFill>
                    <a:srgbClr val="0000FF"/>
                  </a:solidFill>
                  <a:prstDash val="solid"/>
                </a:ln>
              </c:spPr>
            </c:marker>
          </c:dPt>
          <c:dPt>
            <c:idx val="28"/>
            <c:spPr>
              <a:ln w="12700">
                <a:solidFill>
                  <a:srgbClr val="0000FF"/>
                </a:solidFill>
                <a:prstDash val="solid"/>
              </a:ln>
            </c:spPr>
            <c:marker>
              <c:size val="3"/>
              <c:spPr>
                <a:solidFill>
                  <a:srgbClr val="0000FF"/>
                </a:solidFill>
                <a:ln>
                  <a:solidFill>
                    <a:srgbClr val="0000FF"/>
                  </a:solidFill>
                  <a:prstDash val="solid"/>
                </a:ln>
              </c:spPr>
            </c:marker>
          </c:dPt>
          <c:dPt>
            <c:idx val="29"/>
            <c:spPr>
              <a:ln w="12700">
                <a:solidFill>
                  <a:srgbClr val="0000FF"/>
                </a:solidFill>
                <a:prstDash val="sysDash"/>
              </a:ln>
            </c:spPr>
            <c:marker>
              <c:size val="3"/>
              <c:spPr>
                <a:solidFill>
                  <a:srgbClr val="0000FF"/>
                </a:solidFill>
                <a:ln>
                  <a:solidFill>
                    <a:srgbClr val="0000FF"/>
                  </a:solidFill>
                  <a:prstDash val="solid"/>
                </a:ln>
              </c:spPr>
            </c:marker>
          </c:dPt>
          <c:dPt>
            <c:idx val="30"/>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data!$H$70:$AG$70</c:f>
              <c:numCache/>
            </c:numRef>
          </c:val>
          <c:smooth val="0"/>
        </c:ser>
        <c:ser>
          <c:idx val="3"/>
          <c:order val="3"/>
          <c:tx>
            <c:strRef>
              <c:f>data!$A$31</c:f>
              <c:strCache>
                <c:ptCount val="1"/>
                <c:pt idx="0">
                  <c:v>Gent &amp; Rand</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12700">
                <a:solidFill>
                  <a:srgbClr val="A5BFCF"/>
                </a:solidFill>
                <a:prstDash val="sysDash"/>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Pt>
            <c:idx val="19"/>
            <c:spPr>
              <a:ln w="12700">
                <a:solidFill>
                  <a:srgbClr val="A5BFCF"/>
                </a:solidFill>
                <a:prstDash val="sysDash"/>
              </a:ln>
            </c:spPr>
            <c:marker>
              <c:size val="3"/>
              <c:spPr>
                <a:solidFill>
                  <a:srgbClr val="A5BFCF"/>
                </a:solidFill>
                <a:ln>
                  <a:solidFill>
                    <a:srgbClr val="A5BFCF"/>
                  </a:solidFill>
                  <a:prstDash val="solid"/>
                </a:ln>
              </c:spPr>
            </c:marker>
          </c:dPt>
          <c:dPt>
            <c:idx val="20"/>
            <c:spPr>
              <a:ln w="12700">
                <a:solidFill>
                  <a:srgbClr val="A5BFCF"/>
                </a:solidFill>
                <a:prstDash val="sysDash"/>
              </a:ln>
            </c:spPr>
            <c:marker>
              <c:size val="3"/>
              <c:spPr>
                <a:solidFill>
                  <a:srgbClr val="A5BFCF"/>
                </a:solidFill>
                <a:ln>
                  <a:solidFill>
                    <a:srgbClr val="A5BFCF"/>
                  </a:solidFill>
                  <a:prstDash val="solid"/>
                </a:ln>
              </c:spPr>
            </c:marker>
          </c:dPt>
          <c:dPt>
            <c:idx val="21"/>
            <c:spPr>
              <a:ln w="12700">
                <a:solidFill>
                  <a:srgbClr val="A5BFCF"/>
                </a:solidFill>
                <a:prstDash val="sysDash"/>
              </a:ln>
            </c:spPr>
            <c:marker>
              <c:size val="3"/>
              <c:spPr>
                <a:solidFill>
                  <a:srgbClr val="A5BFCF"/>
                </a:solidFill>
                <a:ln>
                  <a:solidFill>
                    <a:srgbClr val="A5BFCF"/>
                  </a:solidFill>
                  <a:prstDash val="solid"/>
                </a:ln>
              </c:spPr>
            </c:marker>
          </c:dPt>
          <c:dPt>
            <c:idx val="22"/>
            <c:spPr>
              <a:ln w="12700">
                <a:solidFill>
                  <a:srgbClr val="A5BFCF"/>
                </a:solidFill>
                <a:prstDash val="sysDash"/>
              </a:ln>
            </c:spPr>
            <c:marker>
              <c:size val="3"/>
              <c:spPr>
                <a:solidFill>
                  <a:srgbClr val="A5BFCF"/>
                </a:solidFill>
                <a:ln>
                  <a:solidFill>
                    <a:srgbClr val="A5BFCF"/>
                  </a:solidFill>
                  <a:prstDash val="solid"/>
                </a:ln>
              </c:spPr>
            </c:marker>
          </c:dPt>
          <c:dPt>
            <c:idx val="23"/>
            <c:spPr>
              <a:ln w="12700">
                <a:solidFill>
                  <a:srgbClr val="A5BFCF"/>
                </a:solidFill>
                <a:prstDash val="sysDash"/>
              </a:ln>
            </c:spPr>
            <c:marker>
              <c:size val="3"/>
              <c:spPr>
                <a:solidFill>
                  <a:srgbClr val="A5BFCF"/>
                </a:solidFill>
                <a:ln>
                  <a:solidFill>
                    <a:srgbClr val="A5BFCF"/>
                  </a:solidFill>
                  <a:prstDash val="solid"/>
                </a:ln>
              </c:spPr>
            </c:marker>
          </c:dPt>
          <c:dPt>
            <c:idx val="24"/>
            <c:spPr>
              <a:ln w="12700">
                <a:solidFill>
                  <a:srgbClr val="A5BFCF"/>
                </a:solidFill>
                <a:prstDash val="sysDash"/>
              </a:ln>
            </c:spPr>
            <c:marker>
              <c:size val="3"/>
              <c:spPr>
                <a:solidFill>
                  <a:srgbClr val="A5BFCF"/>
                </a:solidFill>
                <a:ln>
                  <a:solidFill>
                    <a:srgbClr val="A5BFCF"/>
                  </a:solidFill>
                  <a:prstDash val="solid"/>
                </a:ln>
              </c:spPr>
            </c:marker>
          </c:dPt>
          <c:dPt>
            <c:idx val="25"/>
            <c:spPr>
              <a:ln w="12700">
                <a:solidFill>
                  <a:srgbClr val="A5BFCF"/>
                </a:solidFill>
                <a:prstDash val="sysDash"/>
              </a:ln>
            </c:spPr>
            <c:marker>
              <c:size val="3"/>
              <c:spPr>
                <a:solidFill>
                  <a:srgbClr val="A5BFCF"/>
                </a:solidFill>
                <a:ln>
                  <a:solidFill>
                    <a:srgbClr val="A5BFCF"/>
                  </a:solidFill>
                  <a:prstDash val="solid"/>
                </a:ln>
              </c:spPr>
            </c:marker>
          </c:dPt>
          <c:dPt>
            <c:idx val="26"/>
            <c:spPr>
              <a:ln w="12700">
                <a:solidFill>
                  <a:srgbClr val="A5BFCF"/>
                </a:solidFill>
                <a:prstDash val="sysDash"/>
              </a:ln>
            </c:spPr>
            <c:marker>
              <c:size val="3"/>
              <c:spPr>
                <a:solidFill>
                  <a:srgbClr val="A5BFCF"/>
                </a:solidFill>
                <a:ln>
                  <a:solidFill>
                    <a:srgbClr val="A5BFCF"/>
                  </a:solidFill>
                  <a:prstDash val="solid"/>
                </a:ln>
              </c:spPr>
            </c:marker>
          </c:dPt>
          <c:dPt>
            <c:idx val="27"/>
            <c:spPr>
              <a:ln w="12700">
                <a:solidFill>
                  <a:srgbClr val="A5BFCF"/>
                </a:solidFill>
                <a:prstDash val="sysDash"/>
              </a:ln>
            </c:spPr>
            <c:marker>
              <c:size val="3"/>
              <c:spPr>
                <a:solidFill>
                  <a:srgbClr val="A5BFCF"/>
                </a:solidFill>
                <a:ln>
                  <a:solidFill>
                    <a:srgbClr val="A5BFCF"/>
                  </a:solidFill>
                  <a:prstDash val="solid"/>
                </a:ln>
              </c:spPr>
            </c:marker>
          </c:dPt>
          <c:dPt>
            <c:idx val="28"/>
            <c:spPr>
              <a:ln w="12700">
                <a:solidFill>
                  <a:srgbClr val="A5BFCF"/>
                </a:solidFill>
                <a:prstDash val="sysDash"/>
              </a:ln>
            </c:spPr>
            <c:marker>
              <c:size val="3"/>
              <c:spPr>
                <a:solidFill>
                  <a:srgbClr val="A5BFCF"/>
                </a:solidFill>
                <a:ln>
                  <a:solidFill>
                    <a:srgbClr val="A5BFCF"/>
                  </a:solidFill>
                  <a:prstDash val="solid"/>
                </a:ln>
              </c:spPr>
            </c:marker>
          </c:dPt>
          <c:dPt>
            <c:idx val="29"/>
            <c:spPr>
              <a:ln w="12700">
                <a:solidFill>
                  <a:srgbClr val="A5BFCF"/>
                </a:solidFill>
                <a:prstDash val="sysDash"/>
              </a:ln>
            </c:spPr>
            <c:marker>
              <c:size val="3"/>
              <c:spPr>
                <a:solidFill>
                  <a:srgbClr val="A5BFCF"/>
                </a:solidFill>
                <a:ln>
                  <a:solidFill>
                    <a:srgbClr val="A5BFCF"/>
                  </a:solidFill>
                  <a:prstDash val="solid"/>
                </a:ln>
              </c:spPr>
            </c:marker>
          </c:dPt>
          <c:dPt>
            <c:idx val="30"/>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data!$H$71:$AG$71</c:f>
              <c:numCache/>
            </c:numRef>
          </c:val>
          <c:smooth val="0"/>
        </c:ser>
        <c:ser>
          <c:idx val="4"/>
          <c:order val="4"/>
          <c:tx>
            <c:strRef>
              <c:f>data!$A$37</c:f>
              <c:strCache>
                <c:ptCount val="1"/>
                <c:pt idx="0">
                  <c:v>Meetjesland</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12700">
                <a:solidFill>
                  <a:srgbClr val="2E638B"/>
                </a:solidFill>
                <a:prstDash val="sysDash"/>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Pt>
            <c:idx val="19"/>
            <c:spPr>
              <a:ln w="12700">
                <a:solidFill>
                  <a:srgbClr val="2E638B"/>
                </a:solidFill>
                <a:prstDash val="sysDash"/>
              </a:ln>
            </c:spPr>
            <c:marker>
              <c:size val="3"/>
              <c:spPr>
                <a:solidFill>
                  <a:srgbClr val="2E638B"/>
                </a:solidFill>
                <a:ln>
                  <a:solidFill>
                    <a:srgbClr val="2E638B"/>
                  </a:solidFill>
                  <a:prstDash val="solid"/>
                </a:ln>
              </c:spPr>
            </c:marker>
          </c:dPt>
          <c:dPt>
            <c:idx val="20"/>
            <c:spPr>
              <a:ln w="12700">
                <a:solidFill>
                  <a:srgbClr val="2E638B"/>
                </a:solidFill>
                <a:prstDash val="sysDash"/>
              </a:ln>
            </c:spPr>
            <c:marker>
              <c:size val="3"/>
              <c:spPr>
                <a:solidFill>
                  <a:srgbClr val="2E638B"/>
                </a:solidFill>
                <a:ln>
                  <a:solidFill>
                    <a:srgbClr val="2E638B"/>
                  </a:solidFill>
                  <a:prstDash val="solid"/>
                </a:ln>
              </c:spPr>
            </c:marker>
          </c:dPt>
          <c:dPt>
            <c:idx val="21"/>
            <c:spPr>
              <a:ln w="12700">
                <a:solidFill>
                  <a:srgbClr val="2E638B"/>
                </a:solidFill>
                <a:prstDash val="sysDash"/>
              </a:ln>
            </c:spPr>
            <c:marker>
              <c:size val="3"/>
              <c:spPr>
                <a:solidFill>
                  <a:srgbClr val="2E638B"/>
                </a:solidFill>
                <a:ln>
                  <a:solidFill>
                    <a:srgbClr val="2E638B"/>
                  </a:solidFill>
                  <a:prstDash val="solid"/>
                </a:ln>
              </c:spPr>
            </c:marker>
          </c:dPt>
          <c:dPt>
            <c:idx val="22"/>
            <c:spPr>
              <a:ln w="12700">
                <a:solidFill>
                  <a:srgbClr val="2E638B"/>
                </a:solidFill>
                <a:prstDash val="sysDash"/>
              </a:ln>
            </c:spPr>
            <c:marker>
              <c:size val="3"/>
              <c:spPr>
                <a:solidFill>
                  <a:srgbClr val="2E638B"/>
                </a:solidFill>
                <a:ln>
                  <a:solidFill>
                    <a:srgbClr val="2E638B"/>
                  </a:solidFill>
                  <a:prstDash val="solid"/>
                </a:ln>
              </c:spPr>
            </c:marker>
          </c:dPt>
          <c:dPt>
            <c:idx val="23"/>
            <c:spPr>
              <a:ln w="12700">
                <a:solidFill>
                  <a:srgbClr val="2E638B"/>
                </a:solidFill>
                <a:prstDash val="sysDash"/>
              </a:ln>
            </c:spPr>
            <c:marker>
              <c:size val="3"/>
              <c:spPr>
                <a:solidFill>
                  <a:srgbClr val="2E638B"/>
                </a:solidFill>
                <a:ln>
                  <a:solidFill>
                    <a:srgbClr val="2E638B"/>
                  </a:solidFill>
                  <a:prstDash val="solid"/>
                </a:ln>
              </c:spPr>
            </c:marker>
          </c:dPt>
          <c:dPt>
            <c:idx val="24"/>
            <c:spPr>
              <a:ln w="12700">
                <a:solidFill>
                  <a:srgbClr val="2E638B"/>
                </a:solidFill>
                <a:prstDash val="sysDash"/>
              </a:ln>
            </c:spPr>
            <c:marker>
              <c:size val="3"/>
              <c:spPr>
                <a:solidFill>
                  <a:srgbClr val="2E638B"/>
                </a:solidFill>
                <a:ln>
                  <a:solidFill>
                    <a:srgbClr val="2E638B"/>
                  </a:solidFill>
                  <a:prstDash val="solid"/>
                </a:ln>
              </c:spPr>
            </c:marker>
          </c:dPt>
          <c:dPt>
            <c:idx val="25"/>
            <c:spPr>
              <a:ln w="12700">
                <a:solidFill>
                  <a:srgbClr val="2E638B"/>
                </a:solidFill>
                <a:prstDash val="sysDash"/>
              </a:ln>
            </c:spPr>
            <c:marker>
              <c:size val="3"/>
              <c:spPr>
                <a:solidFill>
                  <a:srgbClr val="2E638B"/>
                </a:solidFill>
                <a:ln>
                  <a:solidFill>
                    <a:srgbClr val="2E638B"/>
                  </a:solidFill>
                  <a:prstDash val="solid"/>
                </a:ln>
              </c:spPr>
            </c:marker>
          </c:dPt>
          <c:dPt>
            <c:idx val="26"/>
            <c:spPr>
              <a:ln w="12700">
                <a:solidFill>
                  <a:srgbClr val="2E638B"/>
                </a:solidFill>
                <a:prstDash val="sysDash"/>
              </a:ln>
            </c:spPr>
            <c:marker>
              <c:size val="3"/>
              <c:spPr>
                <a:solidFill>
                  <a:srgbClr val="2E638B"/>
                </a:solidFill>
                <a:ln>
                  <a:solidFill>
                    <a:srgbClr val="2E638B"/>
                  </a:solidFill>
                  <a:prstDash val="solid"/>
                </a:ln>
              </c:spPr>
            </c:marker>
          </c:dPt>
          <c:dPt>
            <c:idx val="27"/>
            <c:spPr>
              <a:ln w="12700">
                <a:solidFill>
                  <a:srgbClr val="2E638B"/>
                </a:solidFill>
                <a:prstDash val="sysDash"/>
              </a:ln>
            </c:spPr>
            <c:marker>
              <c:size val="3"/>
              <c:spPr>
                <a:solidFill>
                  <a:srgbClr val="2E638B"/>
                </a:solidFill>
                <a:ln>
                  <a:solidFill>
                    <a:srgbClr val="2E638B"/>
                  </a:solidFill>
                  <a:prstDash val="solid"/>
                </a:ln>
              </c:spPr>
            </c:marker>
          </c:dPt>
          <c:dPt>
            <c:idx val="28"/>
            <c:spPr>
              <a:ln w="12700">
                <a:solidFill>
                  <a:srgbClr val="2E638B"/>
                </a:solidFill>
                <a:prstDash val="sysDash"/>
              </a:ln>
            </c:spPr>
            <c:marker>
              <c:size val="3"/>
              <c:spPr>
                <a:solidFill>
                  <a:srgbClr val="2E638B"/>
                </a:solidFill>
                <a:ln>
                  <a:solidFill>
                    <a:srgbClr val="2E638B"/>
                  </a:solidFill>
                  <a:prstDash val="solid"/>
                </a:ln>
              </c:spPr>
            </c:marker>
          </c:dPt>
          <c:dPt>
            <c:idx val="29"/>
            <c:spPr>
              <a:ln w="12700">
                <a:solidFill>
                  <a:srgbClr val="2E638B"/>
                </a:solidFill>
                <a:prstDash val="sysDash"/>
              </a:ln>
            </c:spPr>
            <c:marker>
              <c:size val="3"/>
              <c:spPr>
                <a:solidFill>
                  <a:srgbClr val="2E638B"/>
                </a:solidFill>
                <a:ln>
                  <a:solidFill>
                    <a:srgbClr val="2E638B"/>
                  </a:solidFill>
                  <a:prstDash val="solid"/>
                </a:ln>
              </c:spPr>
            </c:marker>
          </c:dPt>
          <c:dPt>
            <c:idx val="30"/>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data!$H$72:$AG$72</c:f>
              <c:numCache/>
            </c:numRef>
          </c:val>
          <c:smooth val="0"/>
        </c:ser>
        <c:ser>
          <c:idx val="5"/>
          <c:order val="5"/>
          <c:tx>
            <c:strRef>
              <c:f>data!$A$43</c:f>
              <c:strCache>
                <c:ptCount val="1"/>
                <c:pt idx="0">
                  <c:v>Z-O-Vlaanderen</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solidFill>
              <a:ln>
                <a:solidFill>
                  <a:srgbClr val="00B0F0"/>
                </a:solidFill>
              </a:ln>
            </c:spPr>
          </c:marker>
          <c:dPt>
            <c:idx val="0"/>
            <c:spPr>
              <a:ln>
                <a:solidFill>
                  <a:srgbClr val="00B0F0"/>
                </a:solidFill>
              </a:ln>
            </c:spPr>
            <c:marker>
              <c:size val="4"/>
              <c:spPr>
                <a:solidFill>
                  <a:schemeClr val="bg1"/>
                </a:solidFill>
                <a:ln>
                  <a:solidFill>
                    <a:srgbClr val="00B0F0"/>
                  </a:solidFill>
                </a:ln>
              </c:spPr>
            </c:marker>
          </c:dPt>
          <c:dPt>
            <c:idx val="1"/>
            <c:spPr>
              <a:ln>
                <a:solidFill>
                  <a:srgbClr val="00B0F0"/>
                </a:solidFill>
              </a:ln>
            </c:spPr>
            <c:marker>
              <c:size val="4"/>
              <c:spPr>
                <a:solidFill>
                  <a:schemeClr val="bg1"/>
                </a:solidFill>
                <a:ln>
                  <a:solidFill>
                    <a:srgbClr val="00B0F0"/>
                  </a:solidFill>
                </a:ln>
              </c:spPr>
            </c:marker>
          </c:dPt>
          <c:dPt>
            <c:idx val="2"/>
            <c:spPr>
              <a:ln>
                <a:solidFill>
                  <a:srgbClr val="00B0F0"/>
                </a:solidFill>
              </a:ln>
            </c:spPr>
            <c:marker>
              <c:size val="4"/>
              <c:spPr>
                <a:solidFill>
                  <a:schemeClr val="bg1"/>
                </a:solidFill>
                <a:ln>
                  <a:solidFill>
                    <a:srgbClr val="00B0F0"/>
                  </a:solidFill>
                </a:ln>
              </c:spPr>
            </c:marker>
          </c:dPt>
          <c:dPt>
            <c:idx val="3"/>
            <c:spPr>
              <a:ln>
                <a:solidFill>
                  <a:srgbClr val="00B0F0"/>
                </a:solidFill>
              </a:ln>
            </c:spPr>
            <c:marker>
              <c:size val="4"/>
              <c:spPr>
                <a:solidFill>
                  <a:schemeClr val="bg1"/>
                </a:solidFill>
                <a:ln>
                  <a:solidFill>
                    <a:srgbClr val="00B0F0"/>
                  </a:solidFill>
                </a:ln>
              </c:spPr>
            </c:marker>
          </c:dPt>
          <c:dPt>
            <c:idx val="4"/>
            <c:spPr>
              <a:ln>
                <a:solidFill>
                  <a:srgbClr val="00B0F0"/>
                </a:solidFill>
              </a:ln>
            </c:spPr>
            <c:marker>
              <c:size val="4"/>
              <c:spPr>
                <a:solidFill>
                  <a:schemeClr val="bg1"/>
                </a:solidFill>
                <a:ln>
                  <a:solidFill>
                    <a:srgbClr val="00B0F0"/>
                  </a:solidFill>
                </a:ln>
              </c:spPr>
            </c:marker>
          </c:dPt>
          <c:dPt>
            <c:idx val="5"/>
            <c:spPr>
              <a:ln>
                <a:solidFill>
                  <a:srgbClr val="00B0F0"/>
                </a:solidFill>
              </a:ln>
            </c:spPr>
            <c:marker>
              <c:size val="4"/>
              <c:spPr>
                <a:solidFill>
                  <a:schemeClr val="bg1"/>
                </a:solidFill>
                <a:ln>
                  <a:solidFill>
                    <a:srgbClr val="00B0F0"/>
                  </a:solidFill>
                </a:ln>
              </c:spPr>
            </c:marker>
          </c:dPt>
          <c:dPt>
            <c:idx val="6"/>
            <c:spPr>
              <a:ln>
                <a:solidFill>
                  <a:srgbClr val="00B0F0"/>
                </a:solidFill>
              </a:ln>
            </c:spPr>
            <c:marker>
              <c:size val="4"/>
              <c:spPr>
                <a:solidFill>
                  <a:schemeClr val="bg1"/>
                </a:solidFill>
                <a:ln>
                  <a:solidFill>
                    <a:srgbClr val="00B0F0"/>
                  </a:solidFill>
                </a:ln>
              </c:spPr>
            </c:marker>
          </c:dPt>
          <c:dPt>
            <c:idx val="7"/>
            <c:spPr>
              <a:ln>
                <a:solidFill>
                  <a:srgbClr val="00B0F0"/>
                </a:solidFill>
              </a:ln>
            </c:spPr>
            <c:marker>
              <c:size val="4"/>
              <c:spPr>
                <a:solidFill>
                  <a:schemeClr val="bg1"/>
                </a:solidFill>
                <a:ln>
                  <a:solidFill>
                    <a:srgbClr val="00B0F0"/>
                  </a:solidFill>
                </a:ln>
              </c:spPr>
            </c:marker>
          </c:dPt>
          <c:dPt>
            <c:idx val="8"/>
            <c:spPr>
              <a:ln>
                <a:solidFill>
                  <a:srgbClr val="00B0F0"/>
                </a:solidFill>
              </a:ln>
            </c:spPr>
            <c:marker>
              <c:size val="4"/>
              <c:spPr>
                <a:solidFill>
                  <a:schemeClr val="bg1"/>
                </a:solidFill>
                <a:ln>
                  <a:solidFill>
                    <a:srgbClr val="00B0F0"/>
                  </a:solidFill>
                </a:ln>
              </c:spPr>
            </c:marker>
          </c:dPt>
          <c:dPt>
            <c:idx val="9"/>
            <c:spPr>
              <a:ln w="19050">
                <a:solidFill>
                  <a:srgbClr val="00B0F0"/>
                </a:solidFill>
                <a:prstDash val="sysDot"/>
              </a:ln>
            </c:spPr>
            <c:marker>
              <c:size val="4"/>
              <c:spPr>
                <a:solidFill>
                  <a:schemeClr val="bg1"/>
                </a:solidFill>
                <a:ln>
                  <a:solidFill>
                    <a:srgbClr val="00B0F0"/>
                  </a:solidFill>
                </a:ln>
              </c:spPr>
            </c:marker>
          </c:dPt>
          <c:dPt>
            <c:idx val="10"/>
            <c:spPr>
              <a:ln w="19050">
                <a:solidFill>
                  <a:srgbClr val="00B0F0"/>
                </a:solidFill>
                <a:prstDash val="sysDot"/>
              </a:ln>
            </c:spPr>
            <c:marker>
              <c:size val="4"/>
              <c:spPr>
                <a:solidFill>
                  <a:schemeClr val="bg1"/>
                </a:solidFill>
                <a:ln>
                  <a:solidFill>
                    <a:srgbClr val="00B0F0"/>
                  </a:solidFill>
                </a:ln>
              </c:spPr>
            </c:marker>
          </c:dPt>
          <c:dPt>
            <c:idx val="11"/>
            <c:spPr>
              <a:ln w="19050">
                <a:solidFill>
                  <a:srgbClr val="00B0F0"/>
                </a:solidFill>
                <a:prstDash val="sysDot"/>
              </a:ln>
            </c:spPr>
            <c:marker>
              <c:size val="4"/>
              <c:spPr>
                <a:solidFill>
                  <a:schemeClr val="bg1"/>
                </a:solidFill>
                <a:ln>
                  <a:solidFill>
                    <a:srgbClr val="00B0F0"/>
                  </a:solidFill>
                </a:ln>
              </c:spPr>
            </c:marker>
          </c:dPt>
          <c:dPt>
            <c:idx val="12"/>
            <c:spPr>
              <a:ln w="19050">
                <a:solidFill>
                  <a:srgbClr val="00B0F0"/>
                </a:solidFill>
                <a:prstDash val="sysDot"/>
              </a:ln>
            </c:spPr>
            <c:marker>
              <c:size val="4"/>
              <c:spPr>
                <a:solidFill>
                  <a:schemeClr val="bg1"/>
                </a:solidFill>
                <a:ln>
                  <a:solidFill>
                    <a:srgbClr val="00B0F0"/>
                  </a:solidFill>
                </a:ln>
              </c:spPr>
            </c:marker>
          </c:dPt>
          <c:dPt>
            <c:idx val="13"/>
            <c:spPr>
              <a:ln w="19050">
                <a:solidFill>
                  <a:srgbClr val="00B0F0"/>
                </a:solidFill>
                <a:prstDash val="sysDot"/>
              </a:ln>
            </c:spPr>
            <c:marker>
              <c:size val="4"/>
              <c:spPr>
                <a:solidFill>
                  <a:schemeClr val="bg1"/>
                </a:solidFill>
                <a:ln>
                  <a:solidFill>
                    <a:srgbClr val="00B0F0"/>
                  </a:solidFill>
                </a:ln>
              </c:spPr>
            </c:marker>
          </c:dPt>
          <c:dPt>
            <c:idx val="14"/>
            <c:spPr>
              <a:ln w="19050">
                <a:solidFill>
                  <a:srgbClr val="00B0F0"/>
                </a:solidFill>
                <a:prstDash val="sysDot"/>
              </a:ln>
            </c:spPr>
            <c:marker>
              <c:size val="4"/>
              <c:spPr>
                <a:solidFill>
                  <a:schemeClr val="bg1"/>
                </a:solidFill>
                <a:ln>
                  <a:solidFill>
                    <a:srgbClr val="00B0F0"/>
                  </a:solidFill>
                </a:ln>
              </c:spPr>
            </c:marker>
          </c:dPt>
          <c:dPt>
            <c:idx val="15"/>
            <c:spPr>
              <a:ln w="19050">
                <a:solidFill>
                  <a:srgbClr val="00B0F0"/>
                </a:solidFill>
                <a:prstDash val="sysDot"/>
              </a:ln>
            </c:spPr>
            <c:marker>
              <c:size val="4"/>
              <c:spPr>
                <a:solidFill>
                  <a:schemeClr val="bg1"/>
                </a:solidFill>
                <a:ln>
                  <a:solidFill>
                    <a:srgbClr val="00B0F0"/>
                  </a:solidFill>
                </a:ln>
              </c:spPr>
            </c:marker>
          </c:dPt>
          <c:dPt>
            <c:idx val="16"/>
            <c:spPr>
              <a:ln w="19050">
                <a:solidFill>
                  <a:srgbClr val="00B0F0"/>
                </a:solidFill>
                <a:prstDash val="sysDot"/>
              </a:ln>
            </c:spPr>
            <c:marker>
              <c:size val="4"/>
              <c:spPr>
                <a:solidFill>
                  <a:schemeClr val="bg1"/>
                </a:solidFill>
                <a:ln>
                  <a:solidFill>
                    <a:srgbClr val="00B0F0"/>
                  </a:solidFill>
                </a:ln>
              </c:spPr>
            </c:marker>
          </c:dPt>
          <c:dPt>
            <c:idx val="17"/>
            <c:spPr>
              <a:ln w="19050">
                <a:solidFill>
                  <a:srgbClr val="00B0F0"/>
                </a:solidFill>
                <a:prstDash val="sysDot"/>
              </a:ln>
            </c:spPr>
            <c:marker>
              <c:size val="4"/>
              <c:spPr>
                <a:solidFill>
                  <a:schemeClr val="bg1"/>
                </a:solidFill>
                <a:ln>
                  <a:solidFill>
                    <a:srgbClr val="00B0F0"/>
                  </a:solidFill>
                </a:ln>
              </c:spPr>
            </c:marker>
          </c:dPt>
          <c:dPt>
            <c:idx val="18"/>
            <c:spPr>
              <a:ln w="19050">
                <a:solidFill>
                  <a:srgbClr val="00B0F0"/>
                </a:solidFill>
                <a:prstDash val="sysDot"/>
              </a:ln>
            </c:spPr>
            <c:marker>
              <c:size val="4"/>
              <c:spPr>
                <a:solidFill>
                  <a:schemeClr val="bg1"/>
                </a:solidFill>
                <a:ln>
                  <a:solidFill>
                    <a:srgbClr val="00B0F0"/>
                  </a:solidFill>
                </a:ln>
              </c:spPr>
            </c:marker>
          </c:dPt>
          <c:dPt>
            <c:idx val="19"/>
            <c:spPr>
              <a:ln w="19050">
                <a:solidFill>
                  <a:srgbClr val="00B0F0"/>
                </a:solidFill>
                <a:prstDash val="sysDot"/>
              </a:ln>
            </c:spPr>
            <c:marker>
              <c:size val="4"/>
              <c:spPr>
                <a:solidFill>
                  <a:schemeClr val="bg1"/>
                </a:solidFill>
                <a:ln>
                  <a:solidFill>
                    <a:srgbClr val="00B0F0"/>
                  </a:solidFill>
                </a:ln>
              </c:spPr>
            </c:marker>
          </c:dPt>
          <c:dPt>
            <c:idx val="20"/>
            <c:spPr>
              <a:ln w="19050">
                <a:solidFill>
                  <a:srgbClr val="00B0F0"/>
                </a:solidFill>
                <a:prstDash val="sysDot"/>
              </a:ln>
            </c:spPr>
            <c:marker>
              <c:size val="4"/>
              <c:spPr>
                <a:solidFill>
                  <a:schemeClr val="bg1"/>
                </a:solidFill>
                <a:ln>
                  <a:solidFill>
                    <a:srgbClr val="00B0F0"/>
                  </a:solidFill>
                </a:ln>
              </c:spPr>
            </c:marker>
          </c:dPt>
          <c:dPt>
            <c:idx val="21"/>
            <c:spPr>
              <a:ln w="19050">
                <a:solidFill>
                  <a:srgbClr val="00B0F0"/>
                </a:solidFill>
                <a:prstDash val="sysDot"/>
              </a:ln>
            </c:spPr>
            <c:marker>
              <c:size val="4"/>
              <c:spPr>
                <a:solidFill>
                  <a:schemeClr val="bg1"/>
                </a:solidFill>
                <a:ln>
                  <a:solidFill>
                    <a:srgbClr val="00B0F0"/>
                  </a:solidFill>
                </a:ln>
              </c:spPr>
            </c:marker>
          </c:dPt>
          <c:dPt>
            <c:idx val="22"/>
            <c:spPr>
              <a:ln w="19050">
                <a:solidFill>
                  <a:srgbClr val="00B0F0"/>
                </a:solidFill>
                <a:prstDash val="sysDot"/>
              </a:ln>
            </c:spPr>
            <c:marker>
              <c:size val="4"/>
              <c:spPr>
                <a:solidFill>
                  <a:schemeClr val="bg1"/>
                </a:solidFill>
                <a:ln>
                  <a:solidFill>
                    <a:srgbClr val="00B0F0"/>
                  </a:solidFill>
                </a:ln>
              </c:spPr>
            </c:marker>
          </c:dPt>
          <c:dPt>
            <c:idx val="23"/>
            <c:spPr>
              <a:ln w="19050">
                <a:solidFill>
                  <a:srgbClr val="00B0F0"/>
                </a:solidFill>
                <a:prstDash val="sysDot"/>
              </a:ln>
            </c:spPr>
            <c:marker>
              <c:size val="4"/>
              <c:spPr>
                <a:solidFill>
                  <a:schemeClr val="bg1"/>
                </a:solidFill>
                <a:ln>
                  <a:solidFill>
                    <a:srgbClr val="00B0F0"/>
                  </a:solidFill>
                </a:ln>
              </c:spPr>
            </c:marker>
          </c:dPt>
          <c:dPt>
            <c:idx val="24"/>
            <c:spPr>
              <a:ln w="19050">
                <a:solidFill>
                  <a:srgbClr val="00B0F0"/>
                </a:solidFill>
                <a:prstDash val="sysDot"/>
              </a:ln>
            </c:spPr>
            <c:marker>
              <c:size val="4"/>
              <c:spPr>
                <a:solidFill>
                  <a:schemeClr val="bg1"/>
                </a:solidFill>
                <a:ln>
                  <a:solidFill>
                    <a:srgbClr val="00B0F0"/>
                  </a:solidFill>
                </a:ln>
              </c:spPr>
            </c:marker>
          </c:dPt>
          <c:dPt>
            <c:idx val="25"/>
            <c:spPr>
              <a:ln w="19050">
                <a:solidFill>
                  <a:srgbClr val="00B0F0"/>
                </a:solidFill>
                <a:prstDash val="sysDot"/>
              </a:ln>
            </c:spPr>
            <c:marker>
              <c:size val="4"/>
              <c:spPr>
                <a:solidFill>
                  <a:schemeClr val="bg1"/>
                </a:solidFill>
                <a:ln>
                  <a:solidFill>
                    <a:srgbClr val="00B0F0"/>
                  </a:solidFill>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data!$H$73:$AG$73</c:f>
              <c:numCache/>
            </c:numRef>
          </c:val>
          <c:smooth val="0"/>
        </c:ser>
        <c:marker val="1"/>
        <c:axId val="22379409"/>
        <c:axId val="88090"/>
      </c:lineChart>
      <c:catAx>
        <c:axId val="22379409"/>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88090"/>
        <c:crosses val="autoZero"/>
        <c:auto val="1"/>
        <c:lblOffset val="100"/>
        <c:tickLblSkip val="5"/>
        <c:tickMarkSkip val="5"/>
        <c:noMultiLvlLbl val="0"/>
      </c:catAx>
      <c:valAx>
        <c:axId val="88090"/>
        <c:scaling>
          <c:orientation val="minMax"/>
          <c:min val="60"/>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22379409"/>
        <c:crosses val="autoZero"/>
        <c:crossBetween val="between"/>
        <c:dispUnits/>
      </c:valAx>
      <c:spPr>
        <a:solidFill>
          <a:srgbClr val="FFFFFF"/>
        </a:solidFill>
        <a:ln w="25400">
          <a:noFill/>
        </a:ln>
      </c:spPr>
    </c:plotArea>
    <c:legend>
      <c:legendPos val="b"/>
      <c:layout>
        <c:manualLayout>
          <c:xMode val="edge"/>
          <c:yMode val="edge"/>
          <c:x val="0.07625"/>
          <c:y val="0.86025"/>
          <c:w val="0.891"/>
          <c:h val="0.12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14039801"/>
        <c:axId val="59249346"/>
      </c:barChart>
      <c:catAx>
        <c:axId val="1403980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249346"/>
        <c:crosses val="autoZero"/>
        <c:auto val="1"/>
        <c:lblOffset val="100"/>
        <c:tickLblSkip val="3"/>
        <c:noMultiLvlLbl val="0"/>
      </c:catAx>
      <c:valAx>
        <c:axId val="5924934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403980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63482067"/>
        <c:axId val="34467692"/>
      </c:barChart>
      <c:catAx>
        <c:axId val="6348206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467692"/>
        <c:crosses val="autoZero"/>
        <c:auto val="1"/>
        <c:lblOffset val="100"/>
        <c:tickLblSkip val="2"/>
        <c:noMultiLvlLbl val="0"/>
      </c:catAx>
      <c:valAx>
        <c:axId val="3446769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348206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41773773"/>
        <c:axId val="40419638"/>
      </c:barChart>
      <c:catAx>
        <c:axId val="4177377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0419638"/>
        <c:crosses val="autoZero"/>
        <c:auto val="1"/>
        <c:lblOffset val="100"/>
        <c:tickLblSkip val="4"/>
        <c:noMultiLvlLbl val="0"/>
      </c:catAx>
      <c:valAx>
        <c:axId val="404196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177377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28232423"/>
        <c:axId val="52765216"/>
      </c:barChart>
      <c:catAx>
        <c:axId val="2823242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765216"/>
        <c:crosses val="autoZero"/>
        <c:auto val="1"/>
        <c:lblOffset val="100"/>
        <c:tickLblSkip val="3"/>
        <c:noMultiLvlLbl val="0"/>
      </c:catAx>
      <c:valAx>
        <c:axId val="5276521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823242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5124897"/>
        <c:axId val="46124074"/>
      </c:barChart>
      <c:catAx>
        <c:axId val="512489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6124074"/>
        <c:crosses val="autoZero"/>
        <c:auto val="1"/>
        <c:lblOffset val="100"/>
        <c:tickLblSkip val="2"/>
        <c:noMultiLvlLbl val="0"/>
      </c:catAx>
      <c:valAx>
        <c:axId val="4612407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12489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2463483"/>
        <c:axId val="45062484"/>
      </c:barChart>
      <c:catAx>
        <c:axId val="1246348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5062484"/>
        <c:crosses val="autoZero"/>
        <c:auto val="1"/>
        <c:lblOffset val="100"/>
        <c:tickLblSkip val="4"/>
        <c:noMultiLvlLbl val="0"/>
      </c:catAx>
      <c:valAx>
        <c:axId val="4506248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246348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909173"/>
        <c:axId val="26182558"/>
      </c:barChart>
      <c:catAx>
        <c:axId val="290917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182558"/>
        <c:crosses val="autoZero"/>
        <c:auto val="1"/>
        <c:lblOffset val="100"/>
        <c:tickLblSkip val="3"/>
        <c:noMultiLvlLbl val="0"/>
      </c:catAx>
      <c:valAx>
        <c:axId val="2618255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90917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4316431"/>
        <c:axId val="40412424"/>
      </c:barChart>
      <c:catAx>
        <c:axId val="3431643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412424"/>
        <c:crosses val="autoZero"/>
        <c:auto val="1"/>
        <c:lblOffset val="100"/>
        <c:tickLblSkip val="2"/>
        <c:noMultiLvlLbl val="0"/>
      </c:catAx>
      <c:valAx>
        <c:axId val="4041242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31643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8167497"/>
        <c:axId val="52180882"/>
      </c:barChart>
      <c:catAx>
        <c:axId val="2816749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2180882"/>
        <c:crosses val="autoZero"/>
        <c:auto val="1"/>
        <c:lblOffset val="100"/>
        <c:tickLblSkip val="4"/>
        <c:noMultiLvlLbl val="0"/>
      </c:catAx>
      <c:valAx>
        <c:axId val="5218088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816749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6974755"/>
        <c:axId val="65901884"/>
      </c:barChart>
      <c:catAx>
        <c:axId val="6697475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5901884"/>
        <c:crosses val="autoZero"/>
        <c:auto val="1"/>
        <c:lblOffset val="100"/>
        <c:tickLblSkip val="3"/>
        <c:noMultiLvlLbl val="0"/>
      </c:catAx>
      <c:valAx>
        <c:axId val="6590188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697475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Afhankelijkheidsratio: 
evolutie en prognose (stippellijn)</a:t>
            </a:r>
          </a:p>
        </c:rich>
      </c:tx>
      <c:layout>
        <c:manualLayout>
          <c:xMode val="edge"/>
          <c:yMode val="edge"/>
          <c:x val="0.26425"/>
          <c:y val="0.01025"/>
        </c:manualLayout>
      </c:layout>
      <c:overlay val="0"/>
      <c:spPr>
        <a:noFill/>
        <a:ln w="25400">
          <a:noFill/>
        </a:ln>
      </c:spPr>
    </c:title>
    <c:plotArea>
      <c:layout>
        <c:manualLayout>
          <c:layoutTarget val="inner"/>
          <c:xMode val="edge"/>
          <c:yMode val="edge"/>
          <c:x val="0.11025"/>
          <c:y val="0.13575"/>
          <c:w val="0.8475"/>
          <c:h val="0.6487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22225">
                <a:solidFill>
                  <a:schemeClr val="accent6"/>
                </a:solidFill>
              </a:ln>
            </c:spPr>
            <c:marker>
              <c:size val="5"/>
              <c:spPr>
                <a:solidFill>
                  <a:schemeClr val="accent6">
                    <a:lumMod val="20000"/>
                    <a:lumOff val="80000"/>
                  </a:schemeClr>
                </a:solidFill>
                <a:ln>
                  <a:solidFill>
                    <a:schemeClr val="accent6"/>
                  </a:solidFill>
                </a:ln>
              </c:spPr>
            </c:marker>
          </c:dPt>
          <c:dPt>
            <c:idx val="10"/>
            <c:spPr>
              <a:ln w="22225">
                <a:solidFill>
                  <a:schemeClr val="accent6"/>
                </a:solidFill>
              </a:ln>
            </c:spPr>
            <c:marker>
              <c:size val="5"/>
              <c:spPr>
                <a:solidFill>
                  <a:schemeClr val="accent6">
                    <a:lumMod val="20000"/>
                    <a:lumOff val="80000"/>
                  </a:schemeClr>
                </a:solidFill>
                <a:ln>
                  <a:solidFill>
                    <a:schemeClr val="accent6"/>
                  </a:solidFill>
                </a:ln>
              </c:spPr>
            </c:marker>
          </c:dPt>
          <c:dPt>
            <c:idx val="11"/>
            <c:spPr>
              <a:ln w="22225">
                <a:solidFill>
                  <a:schemeClr val="accent6"/>
                </a:solidFill>
              </a:ln>
            </c:spPr>
            <c:marker>
              <c:size val="5"/>
              <c:spPr>
                <a:solidFill>
                  <a:schemeClr val="accent6">
                    <a:lumMod val="20000"/>
                    <a:lumOff val="80000"/>
                  </a:schemeClr>
                </a:solidFill>
                <a:ln>
                  <a:solidFill>
                    <a:schemeClr val="accent6"/>
                  </a:solidFill>
                </a:ln>
              </c:spPr>
            </c:marker>
          </c:dPt>
          <c:dPt>
            <c:idx val="12"/>
            <c:spPr>
              <a:ln w="22225">
                <a:solidFill>
                  <a:schemeClr val="accent6"/>
                </a:solidFill>
              </a:ln>
            </c:spPr>
            <c:marker>
              <c:size val="5"/>
              <c:spPr>
                <a:solidFill>
                  <a:schemeClr val="accent6">
                    <a:lumMod val="20000"/>
                    <a:lumOff val="80000"/>
                  </a:schemeClr>
                </a:solidFill>
                <a:ln>
                  <a:solidFill>
                    <a:schemeClr val="accent6"/>
                  </a:solidFill>
                </a:ln>
              </c:spPr>
            </c:marker>
          </c:dPt>
          <c:dPt>
            <c:idx val="13"/>
            <c:spPr>
              <a:ln w="22225">
                <a:solidFill>
                  <a:schemeClr val="accent6"/>
                </a:solidFill>
              </a:ln>
            </c:spPr>
            <c:marker>
              <c:size val="5"/>
              <c:spPr>
                <a:solidFill>
                  <a:schemeClr val="accent6">
                    <a:lumMod val="20000"/>
                    <a:lumOff val="80000"/>
                  </a:schemeClr>
                </a:solidFill>
                <a:ln>
                  <a:solidFill>
                    <a:schemeClr val="accent6"/>
                  </a:solidFill>
                </a:ln>
              </c:spPr>
            </c:marker>
          </c:dPt>
          <c:dPt>
            <c:idx val="14"/>
            <c:spPr>
              <a:ln w="22225">
                <a:solidFill>
                  <a:schemeClr val="accent6"/>
                </a:solidFill>
              </a:ln>
            </c:spPr>
            <c:marker>
              <c:size val="5"/>
              <c:spPr>
                <a:solidFill>
                  <a:schemeClr val="accent6">
                    <a:lumMod val="20000"/>
                    <a:lumOff val="80000"/>
                  </a:schemeClr>
                </a:solidFill>
                <a:ln>
                  <a:solidFill>
                    <a:schemeClr val="accent6"/>
                  </a:solidFill>
                </a:ln>
              </c:spPr>
            </c:marker>
          </c:dPt>
          <c:dPt>
            <c:idx val="15"/>
            <c:spPr>
              <a:ln w="22225">
                <a:solidFill>
                  <a:schemeClr val="accent6"/>
                </a:solidFill>
              </a:ln>
            </c:spPr>
            <c:marker>
              <c:size val="5"/>
              <c:spPr>
                <a:solidFill>
                  <a:schemeClr val="accent6">
                    <a:lumMod val="20000"/>
                    <a:lumOff val="80000"/>
                  </a:schemeClr>
                </a:solidFill>
                <a:ln>
                  <a:solidFill>
                    <a:schemeClr val="accent6"/>
                  </a:solidFill>
                </a:ln>
              </c:spPr>
            </c:marker>
          </c:dPt>
          <c:dPt>
            <c:idx val="16"/>
            <c:spPr>
              <a:ln w="22225">
                <a:solidFill>
                  <a:schemeClr val="accent6"/>
                </a:solidFill>
              </a:ln>
            </c:spPr>
            <c:marker>
              <c:size val="5"/>
              <c:spPr>
                <a:solidFill>
                  <a:schemeClr val="accent6">
                    <a:lumMod val="20000"/>
                    <a:lumOff val="80000"/>
                  </a:schemeClr>
                </a:solidFill>
                <a:ln>
                  <a:solidFill>
                    <a:schemeClr val="accent6"/>
                  </a:solidFill>
                </a:ln>
              </c:spPr>
            </c:marker>
          </c:dPt>
          <c:dPt>
            <c:idx val="17"/>
            <c:spPr>
              <a:ln w="22225">
                <a:solidFill>
                  <a:schemeClr val="accent6"/>
                </a:solidFill>
              </a:ln>
            </c:spPr>
            <c:marker>
              <c:size val="5"/>
              <c:spPr>
                <a:solidFill>
                  <a:schemeClr val="accent6">
                    <a:lumMod val="20000"/>
                    <a:lumOff val="80000"/>
                  </a:schemeClr>
                </a:solidFill>
                <a:ln>
                  <a:solidFill>
                    <a:schemeClr val="accent6"/>
                  </a:solidFill>
                </a:ln>
              </c:spPr>
            </c:marker>
          </c:dPt>
          <c:dPt>
            <c:idx val="18"/>
            <c:spPr>
              <a:ln w="22225">
                <a:solidFill>
                  <a:schemeClr val="accent6"/>
                </a:solidFill>
              </a:ln>
            </c:spPr>
            <c:marker>
              <c:size val="5"/>
              <c:spPr>
                <a:solidFill>
                  <a:schemeClr val="accent6">
                    <a:lumMod val="20000"/>
                    <a:lumOff val="80000"/>
                  </a:schemeClr>
                </a:solidFill>
                <a:ln>
                  <a:solidFill>
                    <a:schemeClr val="accent6"/>
                  </a:solidFill>
                </a:ln>
              </c:spPr>
            </c:marker>
          </c:dPt>
          <c:dPt>
            <c:idx val="19"/>
            <c:spPr>
              <a:ln w="22225">
                <a:solidFill>
                  <a:schemeClr val="accent6"/>
                </a:solidFill>
              </a:ln>
            </c:spPr>
            <c:marker>
              <c:size val="5"/>
              <c:spPr>
                <a:solidFill>
                  <a:schemeClr val="accent6">
                    <a:lumMod val="20000"/>
                    <a:lumOff val="80000"/>
                  </a:schemeClr>
                </a:solidFill>
                <a:ln>
                  <a:solidFill>
                    <a:schemeClr val="accent6"/>
                  </a:solidFill>
                </a:ln>
              </c:spPr>
            </c:marker>
          </c:dPt>
          <c:dPt>
            <c:idx val="20"/>
            <c:spPr>
              <a:ln w="22225">
                <a:solidFill>
                  <a:schemeClr val="accent6"/>
                </a:solidFill>
              </a:ln>
            </c:spPr>
            <c:marker>
              <c:size val="5"/>
              <c:spPr>
                <a:solidFill>
                  <a:schemeClr val="accent6">
                    <a:lumMod val="20000"/>
                    <a:lumOff val="80000"/>
                  </a:schemeClr>
                </a:solidFill>
                <a:ln>
                  <a:solidFill>
                    <a:schemeClr val="accent6"/>
                  </a:solidFill>
                </a:ln>
              </c:spPr>
            </c:marker>
          </c:dPt>
          <c:dPt>
            <c:idx val="21"/>
            <c:spPr>
              <a:ln w="22225">
                <a:solidFill>
                  <a:schemeClr val="accent6"/>
                </a:solidFill>
              </a:ln>
            </c:spPr>
            <c:marker>
              <c:size val="5"/>
              <c:spPr>
                <a:solidFill>
                  <a:schemeClr val="accent6">
                    <a:lumMod val="20000"/>
                    <a:lumOff val="80000"/>
                  </a:schemeClr>
                </a:solidFill>
                <a:ln>
                  <a:solidFill>
                    <a:schemeClr val="accent6"/>
                  </a:solidFill>
                </a:ln>
              </c:spPr>
            </c:marker>
          </c:dPt>
          <c:dPt>
            <c:idx val="22"/>
            <c:spPr>
              <a:ln w="22225">
                <a:solidFill>
                  <a:schemeClr val="accent6"/>
                </a:solidFill>
              </a:ln>
            </c:spPr>
            <c:marker>
              <c:size val="5"/>
              <c:spPr>
                <a:solidFill>
                  <a:schemeClr val="accent6">
                    <a:lumMod val="20000"/>
                    <a:lumOff val="80000"/>
                  </a:schemeClr>
                </a:solidFill>
                <a:ln>
                  <a:solidFill>
                    <a:schemeClr val="accent6"/>
                  </a:solidFill>
                </a:ln>
              </c:spPr>
            </c:marker>
          </c:dPt>
          <c:dPt>
            <c:idx val="23"/>
            <c:spPr>
              <a:ln w="22225">
                <a:solidFill>
                  <a:schemeClr val="accent6"/>
                </a:solidFill>
              </a:ln>
            </c:spPr>
            <c:marker>
              <c:size val="5"/>
              <c:spPr>
                <a:solidFill>
                  <a:schemeClr val="accent6">
                    <a:lumMod val="20000"/>
                    <a:lumOff val="80000"/>
                  </a:schemeClr>
                </a:solidFill>
                <a:ln>
                  <a:solidFill>
                    <a:schemeClr val="accent6"/>
                  </a:solidFill>
                </a:ln>
              </c:spPr>
            </c:marker>
          </c:dPt>
          <c:dPt>
            <c:idx val="24"/>
            <c:spPr>
              <a:ln w="22225">
                <a:solidFill>
                  <a:schemeClr val="accent6"/>
                </a:solidFill>
              </a:ln>
            </c:spPr>
            <c:marker>
              <c:size val="5"/>
              <c:spPr>
                <a:solidFill>
                  <a:schemeClr val="accent6">
                    <a:lumMod val="20000"/>
                    <a:lumOff val="80000"/>
                  </a:schemeClr>
                </a:solidFill>
                <a:ln>
                  <a:solidFill>
                    <a:schemeClr val="accent6"/>
                  </a:solidFill>
                </a:ln>
              </c:spPr>
            </c:marker>
          </c:dPt>
          <c:dPt>
            <c:idx val="25"/>
            <c:spPr>
              <a:ln w="22225">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data!$H$94:$AG$94</c:f>
              <c:numCache/>
            </c:numRef>
          </c:val>
          <c:smooth val="0"/>
        </c:ser>
        <c:ser>
          <c:idx val="1"/>
          <c:order val="1"/>
          <c:tx>
            <c:strRef>
              <c:f>data!$A$19</c:f>
              <c:strCache>
                <c:ptCount val="1"/>
                <c:pt idx="0">
                  <c:v>Oost-Vlaanderen</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12700" cmpd="sng">
                <a:solidFill>
                  <a:srgbClr val="008080"/>
                </a:solidFill>
                <a:prstDash val="sysDash"/>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Pt>
            <c:idx val="19"/>
            <c:spPr>
              <a:ln w="12700" cmpd="dbl">
                <a:solidFill>
                  <a:srgbClr val="008080"/>
                </a:solidFill>
                <a:prstDash val="sysDash"/>
              </a:ln>
            </c:spPr>
            <c:marker>
              <c:size val="3"/>
              <c:spPr>
                <a:solidFill>
                  <a:srgbClr val="008080"/>
                </a:solidFill>
                <a:ln>
                  <a:solidFill>
                    <a:srgbClr val="008080"/>
                  </a:solidFill>
                  <a:prstDash val="solid"/>
                </a:ln>
              </c:spPr>
            </c:marker>
          </c:dPt>
          <c:dPt>
            <c:idx val="20"/>
            <c:spPr>
              <a:ln w="12700" cmpd="dbl">
                <a:solidFill>
                  <a:srgbClr val="008080"/>
                </a:solidFill>
                <a:prstDash val="sysDash"/>
              </a:ln>
            </c:spPr>
            <c:marker>
              <c:size val="3"/>
              <c:spPr>
                <a:solidFill>
                  <a:srgbClr val="008080"/>
                </a:solidFill>
                <a:ln>
                  <a:solidFill>
                    <a:srgbClr val="008080"/>
                  </a:solidFill>
                  <a:prstDash val="solid"/>
                </a:ln>
              </c:spPr>
            </c:marker>
          </c:dPt>
          <c:dPt>
            <c:idx val="21"/>
            <c:spPr>
              <a:ln w="12700" cmpd="dbl">
                <a:solidFill>
                  <a:srgbClr val="008080"/>
                </a:solidFill>
                <a:prstDash val="sysDash"/>
              </a:ln>
            </c:spPr>
            <c:marker>
              <c:size val="3"/>
              <c:spPr>
                <a:solidFill>
                  <a:srgbClr val="008080"/>
                </a:solidFill>
                <a:ln>
                  <a:solidFill>
                    <a:srgbClr val="008080"/>
                  </a:solidFill>
                  <a:prstDash val="solid"/>
                </a:ln>
              </c:spPr>
            </c:marker>
          </c:dPt>
          <c:dPt>
            <c:idx val="22"/>
            <c:spPr>
              <a:ln w="12700" cmpd="dbl">
                <a:solidFill>
                  <a:srgbClr val="008080"/>
                </a:solidFill>
                <a:prstDash val="sysDash"/>
              </a:ln>
            </c:spPr>
            <c:marker>
              <c:size val="3"/>
              <c:spPr>
                <a:solidFill>
                  <a:srgbClr val="008080"/>
                </a:solidFill>
                <a:ln>
                  <a:solidFill>
                    <a:srgbClr val="008080"/>
                  </a:solidFill>
                  <a:prstDash val="solid"/>
                </a:ln>
              </c:spPr>
            </c:marker>
          </c:dPt>
          <c:dPt>
            <c:idx val="23"/>
            <c:spPr>
              <a:ln w="12700" cmpd="dbl">
                <a:solidFill>
                  <a:srgbClr val="008080"/>
                </a:solidFill>
                <a:prstDash val="sysDash"/>
              </a:ln>
            </c:spPr>
            <c:marker>
              <c:size val="3"/>
              <c:spPr>
                <a:solidFill>
                  <a:srgbClr val="008080"/>
                </a:solidFill>
                <a:ln>
                  <a:solidFill>
                    <a:srgbClr val="008080"/>
                  </a:solidFill>
                  <a:prstDash val="solid"/>
                </a:ln>
              </c:spPr>
            </c:marker>
          </c:dPt>
          <c:dPt>
            <c:idx val="24"/>
            <c:spPr>
              <a:ln w="12700" cmpd="dbl">
                <a:solidFill>
                  <a:srgbClr val="008080"/>
                </a:solidFill>
                <a:prstDash val="sysDash"/>
              </a:ln>
            </c:spPr>
            <c:marker>
              <c:size val="3"/>
              <c:spPr>
                <a:solidFill>
                  <a:srgbClr val="008080"/>
                </a:solidFill>
                <a:ln>
                  <a:solidFill>
                    <a:srgbClr val="008080"/>
                  </a:solidFill>
                  <a:prstDash val="solid"/>
                </a:ln>
              </c:spPr>
            </c:marker>
          </c:dPt>
          <c:dPt>
            <c:idx val="25"/>
            <c:spPr>
              <a:ln w="12700" cmpd="dbl">
                <a:solidFill>
                  <a:srgbClr val="008080"/>
                </a:solidFill>
                <a:prstDash val="sysDash"/>
              </a:ln>
            </c:spPr>
            <c:marker>
              <c:size val="3"/>
              <c:spPr>
                <a:solidFill>
                  <a:srgbClr val="008080"/>
                </a:solidFill>
                <a:ln>
                  <a:solidFill>
                    <a:srgbClr val="008080"/>
                  </a:solidFill>
                  <a:prstDash val="solid"/>
                </a:ln>
              </c:spPr>
            </c:marker>
          </c:dPt>
          <c:dPt>
            <c:idx val="26"/>
            <c:spPr>
              <a:ln w="12700" cmpd="dbl">
                <a:solidFill>
                  <a:srgbClr val="008080"/>
                </a:solidFill>
                <a:prstDash val="sysDash"/>
              </a:ln>
            </c:spPr>
            <c:marker>
              <c:size val="3"/>
              <c:spPr>
                <a:solidFill>
                  <a:srgbClr val="008080"/>
                </a:solidFill>
                <a:ln>
                  <a:solidFill>
                    <a:srgbClr val="008080"/>
                  </a:solidFill>
                  <a:prstDash val="solid"/>
                </a:ln>
              </c:spPr>
            </c:marker>
          </c:dPt>
          <c:dPt>
            <c:idx val="27"/>
            <c:spPr>
              <a:ln w="12700" cmpd="dbl">
                <a:solidFill>
                  <a:srgbClr val="008080"/>
                </a:solidFill>
                <a:prstDash val="sysDash"/>
              </a:ln>
            </c:spPr>
            <c:marker>
              <c:size val="3"/>
              <c:spPr>
                <a:solidFill>
                  <a:srgbClr val="008080"/>
                </a:solidFill>
                <a:ln>
                  <a:solidFill>
                    <a:srgbClr val="008080"/>
                  </a:solidFill>
                  <a:prstDash val="solid"/>
                </a:ln>
              </c:spPr>
            </c:marker>
          </c:dPt>
          <c:dPt>
            <c:idx val="28"/>
            <c:spPr>
              <a:ln w="12700" cmpd="dbl">
                <a:solidFill>
                  <a:srgbClr val="008080"/>
                </a:solidFill>
                <a:prstDash val="sysDash"/>
              </a:ln>
            </c:spPr>
            <c:marker>
              <c:size val="3"/>
              <c:spPr>
                <a:solidFill>
                  <a:srgbClr val="008080"/>
                </a:solidFill>
                <a:ln>
                  <a:solidFill>
                    <a:srgbClr val="008080"/>
                  </a:solidFill>
                  <a:prstDash val="solid"/>
                </a:ln>
              </c:spPr>
            </c:marker>
          </c:dPt>
          <c:dPt>
            <c:idx val="29"/>
            <c:spPr>
              <a:ln w="12700" cmpd="dbl">
                <a:solidFill>
                  <a:srgbClr val="008080"/>
                </a:solidFill>
                <a:prstDash val="sysDash"/>
              </a:ln>
            </c:spPr>
            <c:marker>
              <c:size val="3"/>
              <c:spPr>
                <a:solidFill>
                  <a:srgbClr val="008080"/>
                </a:solidFill>
                <a:ln>
                  <a:solidFill>
                    <a:srgbClr val="008080"/>
                  </a:solidFill>
                  <a:prstDash val="solid"/>
                </a:ln>
              </c:spPr>
            </c:marker>
          </c:dPt>
          <c:dPt>
            <c:idx val="30"/>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data!$H$95:$AG$95</c:f>
              <c:numCache/>
            </c:numRef>
          </c:val>
          <c:smooth val="0"/>
        </c:ser>
        <c:ser>
          <c:idx val="2"/>
          <c:order val="2"/>
          <c:tx>
            <c:strRef>
              <c:f>data!$A$25</c:f>
              <c:strCache>
                <c:ptCount val="1"/>
                <c:pt idx="0">
                  <c:v>Dender-Waas</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12700">
                <a:solidFill>
                  <a:srgbClr val="0000FF"/>
                </a:solidFill>
                <a:prstDash val="sysDash"/>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Pt>
            <c:idx val="19"/>
            <c:spPr>
              <a:ln w="12700">
                <a:solidFill>
                  <a:srgbClr val="0000FF"/>
                </a:solidFill>
                <a:prstDash val="sysDash"/>
              </a:ln>
            </c:spPr>
            <c:marker>
              <c:size val="3"/>
              <c:spPr>
                <a:solidFill>
                  <a:srgbClr val="0000FF"/>
                </a:solidFill>
                <a:ln>
                  <a:solidFill>
                    <a:srgbClr val="0000FF"/>
                  </a:solidFill>
                  <a:prstDash val="solid"/>
                </a:ln>
              </c:spPr>
            </c:marker>
          </c:dPt>
          <c:dPt>
            <c:idx val="20"/>
            <c:spPr>
              <a:ln w="12700">
                <a:solidFill>
                  <a:srgbClr val="0000FF"/>
                </a:solidFill>
                <a:prstDash val="sysDash"/>
              </a:ln>
            </c:spPr>
            <c:marker>
              <c:size val="3"/>
              <c:spPr>
                <a:solidFill>
                  <a:srgbClr val="0000FF"/>
                </a:solidFill>
                <a:ln>
                  <a:solidFill>
                    <a:srgbClr val="0000FF"/>
                  </a:solidFill>
                  <a:prstDash val="solid"/>
                </a:ln>
              </c:spPr>
            </c:marker>
          </c:dPt>
          <c:dPt>
            <c:idx val="21"/>
            <c:spPr>
              <a:ln w="12700">
                <a:solidFill>
                  <a:srgbClr val="0000FF"/>
                </a:solidFill>
                <a:prstDash val="sysDash"/>
              </a:ln>
            </c:spPr>
            <c:marker>
              <c:size val="3"/>
              <c:spPr>
                <a:solidFill>
                  <a:srgbClr val="0000FF"/>
                </a:solidFill>
                <a:ln>
                  <a:solidFill>
                    <a:srgbClr val="0000FF"/>
                  </a:solidFill>
                  <a:prstDash val="solid"/>
                </a:ln>
              </c:spPr>
            </c:marker>
          </c:dPt>
          <c:dPt>
            <c:idx val="22"/>
            <c:spPr>
              <a:ln w="12700">
                <a:solidFill>
                  <a:srgbClr val="0000FF"/>
                </a:solidFill>
                <a:prstDash val="sysDash"/>
              </a:ln>
            </c:spPr>
            <c:marker>
              <c:size val="3"/>
              <c:spPr>
                <a:solidFill>
                  <a:srgbClr val="0000FF"/>
                </a:solidFill>
                <a:ln>
                  <a:solidFill>
                    <a:srgbClr val="0000FF"/>
                  </a:solidFill>
                  <a:prstDash val="solid"/>
                </a:ln>
              </c:spPr>
            </c:marker>
          </c:dPt>
          <c:dPt>
            <c:idx val="23"/>
            <c:spPr>
              <a:ln w="12700">
                <a:solidFill>
                  <a:srgbClr val="0000FF"/>
                </a:solidFill>
                <a:prstDash val="sysDash"/>
              </a:ln>
            </c:spPr>
            <c:marker>
              <c:size val="3"/>
              <c:spPr>
                <a:solidFill>
                  <a:srgbClr val="0000FF"/>
                </a:solidFill>
                <a:ln>
                  <a:solidFill>
                    <a:srgbClr val="0000FF"/>
                  </a:solidFill>
                  <a:prstDash val="solid"/>
                </a:ln>
              </c:spPr>
            </c:marker>
          </c:dPt>
          <c:dPt>
            <c:idx val="24"/>
            <c:spPr>
              <a:ln w="12700">
                <a:solidFill>
                  <a:srgbClr val="0000FF"/>
                </a:solidFill>
                <a:prstDash val="sysDash"/>
              </a:ln>
            </c:spPr>
            <c:marker>
              <c:size val="3"/>
              <c:spPr>
                <a:solidFill>
                  <a:srgbClr val="0000FF"/>
                </a:solidFill>
                <a:ln>
                  <a:solidFill>
                    <a:srgbClr val="0000FF"/>
                  </a:solidFill>
                  <a:prstDash val="solid"/>
                </a:ln>
              </c:spPr>
            </c:marker>
          </c:dPt>
          <c:dPt>
            <c:idx val="25"/>
            <c:spPr>
              <a:ln w="12700">
                <a:solidFill>
                  <a:srgbClr val="0000FF"/>
                </a:solidFill>
                <a:prstDash val="sysDash"/>
              </a:ln>
            </c:spPr>
            <c:marker>
              <c:size val="3"/>
              <c:spPr>
                <a:solidFill>
                  <a:srgbClr val="0000FF"/>
                </a:solidFill>
                <a:ln>
                  <a:solidFill>
                    <a:srgbClr val="0000FF"/>
                  </a:solidFill>
                  <a:prstDash val="solid"/>
                </a:ln>
              </c:spPr>
            </c:marker>
          </c:dPt>
          <c:dPt>
            <c:idx val="26"/>
            <c:spPr>
              <a:ln w="12700">
                <a:solidFill>
                  <a:srgbClr val="0000FF"/>
                </a:solidFill>
                <a:prstDash val="sysDash"/>
              </a:ln>
            </c:spPr>
            <c:marker>
              <c:size val="3"/>
              <c:spPr>
                <a:solidFill>
                  <a:srgbClr val="0000FF"/>
                </a:solidFill>
                <a:ln>
                  <a:solidFill>
                    <a:srgbClr val="0000FF"/>
                  </a:solidFill>
                  <a:prstDash val="solid"/>
                </a:ln>
              </c:spPr>
            </c:marker>
          </c:dPt>
          <c:dPt>
            <c:idx val="27"/>
            <c:spPr>
              <a:ln w="12700">
                <a:solidFill>
                  <a:srgbClr val="0000FF"/>
                </a:solidFill>
                <a:prstDash val="sysDash"/>
              </a:ln>
            </c:spPr>
            <c:marker>
              <c:size val="3"/>
              <c:spPr>
                <a:solidFill>
                  <a:srgbClr val="0000FF"/>
                </a:solidFill>
                <a:ln>
                  <a:solidFill>
                    <a:srgbClr val="0000FF"/>
                  </a:solidFill>
                  <a:prstDash val="solid"/>
                </a:ln>
              </c:spPr>
            </c:marker>
          </c:dPt>
          <c:dPt>
            <c:idx val="28"/>
            <c:spPr>
              <a:ln w="12700">
                <a:solidFill>
                  <a:srgbClr val="0000FF"/>
                </a:solidFill>
                <a:prstDash val="solid"/>
              </a:ln>
            </c:spPr>
            <c:marker>
              <c:size val="3"/>
              <c:spPr>
                <a:solidFill>
                  <a:srgbClr val="0000FF"/>
                </a:solidFill>
                <a:ln>
                  <a:solidFill>
                    <a:srgbClr val="0000FF"/>
                  </a:solidFill>
                  <a:prstDash val="solid"/>
                </a:ln>
              </c:spPr>
            </c:marker>
          </c:dPt>
          <c:dPt>
            <c:idx val="29"/>
            <c:spPr>
              <a:ln w="12700">
                <a:solidFill>
                  <a:srgbClr val="0000FF"/>
                </a:solidFill>
                <a:prstDash val="sysDash"/>
              </a:ln>
            </c:spPr>
            <c:marker>
              <c:size val="3"/>
              <c:spPr>
                <a:solidFill>
                  <a:srgbClr val="0000FF"/>
                </a:solidFill>
                <a:ln>
                  <a:solidFill>
                    <a:srgbClr val="0000FF"/>
                  </a:solidFill>
                  <a:prstDash val="solid"/>
                </a:ln>
              </c:spPr>
            </c:marker>
          </c:dPt>
          <c:dPt>
            <c:idx val="30"/>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data!$H$96:$AG$96</c:f>
              <c:numCache/>
            </c:numRef>
          </c:val>
          <c:smooth val="0"/>
        </c:ser>
        <c:ser>
          <c:idx val="3"/>
          <c:order val="3"/>
          <c:tx>
            <c:strRef>
              <c:f>data!$A$31</c:f>
              <c:strCache>
                <c:ptCount val="1"/>
                <c:pt idx="0">
                  <c:v>Gent &amp; Rand</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12700">
                <a:solidFill>
                  <a:srgbClr val="A5BFCF"/>
                </a:solidFill>
                <a:prstDash val="sysDash"/>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Pt>
            <c:idx val="19"/>
            <c:spPr>
              <a:ln w="12700">
                <a:solidFill>
                  <a:srgbClr val="A5BFCF"/>
                </a:solidFill>
                <a:prstDash val="sysDash"/>
              </a:ln>
            </c:spPr>
            <c:marker>
              <c:size val="3"/>
              <c:spPr>
                <a:solidFill>
                  <a:srgbClr val="A5BFCF"/>
                </a:solidFill>
                <a:ln>
                  <a:solidFill>
                    <a:srgbClr val="A5BFCF"/>
                  </a:solidFill>
                  <a:prstDash val="solid"/>
                </a:ln>
              </c:spPr>
            </c:marker>
          </c:dPt>
          <c:dPt>
            <c:idx val="20"/>
            <c:spPr>
              <a:ln w="12700">
                <a:solidFill>
                  <a:srgbClr val="A5BFCF"/>
                </a:solidFill>
                <a:prstDash val="sysDash"/>
              </a:ln>
            </c:spPr>
            <c:marker>
              <c:size val="3"/>
              <c:spPr>
                <a:solidFill>
                  <a:srgbClr val="A5BFCF"/>
                </a:solidFill>
                <a:ln>
                  <a:solidFill>
                    <a:srgbClr val="A5BFCF"/>
                  </a:solidFill>
                  <a:prstDash val="solid"/>
                </a:ln>
              </c:spPr>
            </c:marker>
          </c:dPt>
          <c:dPt>
            <c:idx val="21"/>
            <c:spPr>
              <a:ln w="12700">
                <a:solidFill>
                  <a:srgbClr val="A5BFCF"/>
                </a:solidFill>
                <a:prstDash val="sysDash"/>
              </a:ln>
            </c:spPr>
            <c:marker>
              <c:size val="3"/>
              <c:spPr>
                <a:solidFill>
                  <a:srgbClr val="A5BFCF"/>
                </a:solidFill>
                <a:ln>
                  <a:solidFill>
                    <a:srgbClr val="A5BFCF"/>
                  </a:solidFill>
                  <a:prstDash val="solid"/>
                </a:ln>
              </c:spPr>
            </c:marker>
          </c:dPt>
          <c:dPt>
            <c:idx val="22"/>
            <c:spPr>
              <a:ln w="12700">
                <a:solidFill>
                  <a:srgbClr val="A5BFCF"/>
                </a:solidFill>
                <a:prstDash val="sysDash"/>
              </a:ln>
            </c:spPr>
            <c:marker>
              <c:size val="3"/>
              <c:spPr>
                <a:solidFill>
                  <a:srgbClr val="A5BFCF"/>
                </a:solidFill>
                <a:ln>
                  <a:solidFill>
                    <a:srgbClr val="A5BFCF"/>
                  </a:solidFill>
                  <a:prstDash val="solid"/>
                </a:ln>
              </c:spPr>
            </c:marker>
          </c:dPt>
          <c:dPt>
            <c:idx val="23"/>
            <c:spPr>
              <a:ln w="12700">
                <a:solidFill>
                  <a:srgbClr val="A5BFCF"/>
                </a:solidFill>
                <a:prstDash val="sysDash"/>
              </a:ln>
            </c:spPr>
            <c:marker>
              <c:size val="3"/>
              <c:spPr>
                <a:solidFill>
                  <a:srgbClr val="A5BFCF"/>
                </a:solidFill>
                <a:ln>
                  <a:solidFill>
                    <a:srgbClr val="A5BFCF"/>
                  </a:solidFill>
                  <a:prstDash val="solid"/>
                </a:ln>
              </c:spPr>
            </c:marker>
          </c:dPt>
          <c:dPt>
            <c:idx val="24"/>
            <c:spPr>
              <a:ln w="12700">
                <a:solidFill>
                  <a:srgbClr val="A5BFCF"/>
                </a:solidFill>
                <a:prstDash val="sysDash"/>
              </a:ln>
            </c:spPr>
            <c:marker>
              <c:size val="3"/>
              <c:spPr>
                <a:solidFill>
                  <a:srgbClr val="A5BFCF"/>
                </a:solidFill>
                <a:ln>
                  <a:solidFill>
                    <a:srgbClr val="A5BFCF"/>
                  </a:solidFill>
                  <a:prstDash val="solid"/>
                </a:ln>
              </c:spPr>
            </c:marker>
          </c:dPt>
          <c:dPt>
            <c:idx val="25"/>
            <c:spPr>
              <a:ln w="12700">
                <a:solidFill>
                  <a:srgbClr val="A5BFCF"/>
                </a:solidFill>
                <a:prstDash val="sysDash"/>
              </a:ln>
            </c:spPr>
            <c:marker>
              <c:size val="3"/>
              <c:spPr>
                <a:solidFill>
                  <a:srgbClr val="A5BFCF"/>
                </a:solidFill>
                <a:ln>
                  <a:solidFill>
                    <a:srgbClr val="A5BFCF"/>
                  </a:solidFill>
                  <a:prstDash val="solid"/>
                </a:ln>
              </c:spPr>
            </c:marker>
          </c:dPt>
          <c:dPt>
            <c:idx val="26"/>
            <c:spPr>
              <a:ln w="12700">
                <a:solidFill>
                  <a:srgbClr val="A5BFCF"/>
                </a:solidFill>
                <a:prstDash val="sysDash"/>
              </a:ln>
            </c:spPr>
            <c:marker>
              <c:size val="3"/>
              <c:spPr>
                <a:solidFill>
                  <a:srgbClr val="A5BFCF"/>
                </a:solidFill>
                <a:ln>
                  <a:solidFill>
                    <a:srgbClr val="A5BFCF"/>
                  </a:solidFill>
                  <a:prstDash val="solid"/>
                </a:ln>
              </c:spPr>
            </c:marker>
          </c:dPt>
          <c:dPt>
            <c:idx val="27"/>
            <c:spPr>
              <a:ln w="12700">
                <a:solidFill>
                  <a:srgbClr val="A5BFCF"/>
                </a:solidFill>
                <a:prstDash val="sysDash"/>
              </a:ln>
            </c:spPr>
            <c:marker>
              <c:size val="3"/>
              <c:spPr>
                <a:solidFill>
                  <a:srgbClr val="A5BFCF"/>
                </a:solidFill>
                <a:ln>
                  <a:solidFill>
                    <a:srgbClr val="A5BFCF"/>
                  </a:solidFill>
                  <a:prstDash val="solid"/>
                </a:ln>
              </c:spPr>
            </c:marker>
          </c:dPt>
          <c:dPt>
            <c:idx val="28"/>
            <c:spPr>
              <a:ln w="12700">
                <a:solidFill>
                  <a:srgbClr val="A5BFCF"/>
                </a:solidFill>
                <a:prstDash val="sysDash"/>
              </a:ln>
            </c:spPr>
            <c:marker>
              <c:size val="3"/>
              <c:spPr>
                <a:solidFill>
                  <a:srgbClr val="A5BFCF"/>
                </a:solidFill>
                <a:ln>
                  <a:solidFill>
                    <a:srgbClr val="A5BFCF"/>
                  </a:solidFill>
                  <a:prstDash val="solid"/>
                </a:ln>
              </c:spPr>
            </c:marker>
          </c:dPt>
          <c:dPt>
            <c:idx val="29"/>
            <c:spPr>
              <a:ln w="12700">
                <a:solidFill>
                  <a:srgbClr val="A5BFCF"/>
                </a:solidFill>
                <a:prstDash val="sysDash"/>
              </a:ln>
            </c:spPr>
            <c:marker>
              <c:size val="3"/>
              <c:spPr>
                <a:solidFill>
                  <a:srgbClr val="A5BFCF"/>
                </a:solidFill>
                <a:ln>
                  <a:solidFill>
                    <a:srgbClr val="A5BFCF"/>
                  </a:solidFill>
                  <a:prstDash val="solid"/>
                </a:ln>
              </c:spPr>
            </c:marker>
          </c:dPt>
          <c:dPt>
            <c:idx val="30"/>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data!$H$97:$AG$97</c:f>
              <c:numCache/>
            </c:numRef>
          </c:val>
          <c:smooth val="0"/>
        </c:ser>
        <c:ser>
          <c:idx val="4"/>
          <c:order val="4"/>
          <c:tx>
            <c:strRef>
              <c:f>data!$A$37</c:f>
              <c:strCache>
                <c:ptCount val="1"/>
                <c:pt idx="0">
                  <c:v>Meetjesland</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12700">
                <a:solidFill>
                  <a:srgbClr val="2E638B"/>
                </a:solidFill>
                <a:prstDash val="sysDash"/>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Pt>
            <c:idx val="19"/>
            <c:spPr>
              <a:ln w="12700">
                <a:solidFill>
                  <a:srgbClr val="2E638B"/>
                </a:solidFill>
                <a:prstDash val="sysDash"/>
              </a:ln>
            </c:spPr>
            <c:marker>
              <c:size val="3"/>
              <c:spPr>
                <a:solidFill>
                  <a:srgbClr val="2E638B"/>
                </a:solidFill>
                <a:ln>
                  <a:solidFill>
                    <a:srgbClr val="2E638B"/>
                  </a:solidFill>
                  <a:prstDash val="solid"/>
                </a:ln>
              </c:spPr>
            </c:marker>
          </c:dPt>
          <c:dPt>
            <c:idx val="20"/>
            <c:spPr>
              <a:ln w="12700">
                <a:solidFill>
                  <a:srgbClr val="2E638B"/>
                </a:solidFill>
                <a:prstDash val="sysDash"/>
              </a:ln>
            </c:spPr>
            <c:marker>
              <c:size val="3"/>
              <c:spPr>
                <a:solidFill>
                  <a:srgbClr val="2E638B"/>
                </a:solidFill>
                <a:ln>
                  <a:solidFill>
                    <a:srgbClr val="2E638B"/>
                  </a:solidFill>
                  <a:prstDash val="solid"/>
                </a:ln>
              </c:spPr>
            </c:marker>
          </c:dPt>
          <c:dPt>
            <c:idx val="21"/>
            <c:spPr>
              <a:ln w="12700">
                <a:solidFill>
                  <a:srgbClr val="2E638B"/>
                </a:solidFill>
                <a:prstDash val="sysDash"/>
              </a:ln>
            </c:spPr>
            <c:marker>
              <c:size val="3"/>
              <c:spPr>
                <a:solidFill>
                  <a:srgbClr val="2E638B"/>
                </a:solidFill>
                <a:ln>
                  <a:solidFill>
                    <a:srgbClr val="2E638B"/>
                  </a:solidFill>
                  <a:prstDash val="solid"/>
                </a:ln>
              </c:spPr>
            </c:marker>
          </c:dPt>
          <c:dPt>
            <c:idx val="22"/>
            <c:spPr>
              <a:ln w="12700">
                <a:solidFill>
                  <a:srgbClr val="2E638B"/>
                </a:solidFill>
                <a:prstDash val="sysDash"/>
              </a:ln>
            </c:spPr>
            <c:marker>
              <c:size val="3"/>
              <c:spPr>
                <a:solidFill>
                  <a:srgbClr val="2E638B"/>
                </a:solidFill>
                <a:ln>
                  <a:solidFill>
                    <a:srgbClr val="2E638B"/>
                  </a:solidFill>
                  <a:prstDash val="solid"/>
                </a:ln>
              </c:spPr>
            </c:marker>
          </c:dPt>
          <c:dPt>
            <c:idx val="23"/>
            <c:spPr>
              <a:ln w="12700">
                <a:solidFill>
                  <a:srgbClr val="2E638B"/>
                </a:solidFill>
                <a:prstDash val="sysDash"/>
              </a:ln>
            </c:spPr>
            <c:marker>
              <c:size val="3"/>
              <c:spPr>
                <a:solidFill>
                  <a:srgbClr val="2E638B"/>
                </a:solidFill>
                <a:ln>
                  <a:solidFill>
                    <a:srgbClr val="2E638B"/>
                  </a:solidFill>
                  <a:prstDash val="solid"/>
                </a:ln>
              </c:spPr>
            </c:marker>
          </c:dPt>
          <c:dPt>
            <c:idx val="24"/>
            <c:spPr>
              <a:ln w="12700">
                <a:solidFill>
                  <a:srgbClr val="2E638B"/>
                </a:solidFill>
                <a:prstDash val="sysDash"/>
              </a:ln>
            </c:spPr>
            <c:marker>
              <c:size val="3"/>
              <c:spPr>
                <a:solidFill>
                  <a:srgbClr val="2E638B"/>
                </a:solidFill>
                <a:ln>
                  <a:solidFill>
                    <a:srgbClr val="2E638B"/>
                  </a:solidFill>
                  <a:prstDash val="solid"/>
                </a:ln>
              </c:spPr>
            </c:marker>
          </c:dPt>
          <c:dPt>
            <c:idx val="25"/>
            <c:spPr>
              <a:ln w="12700">
                <a:solidFill>
                  <a:srgbClr val="2E638B"/>
                </a:solidFill>
                <a:prstDash val="sysDash"/>
              </a:ln>
            </c:spPr>
            <c:marker>
              <c:size val="3"/>
              <c:spPr>
                <a:solidFill>
                  <a:srgbClr val="2E638B"/>
                </a:solidFill>
                <a:ln>
                  <a:solidFill>
                    <a:srgbClr val="2E638B"/>
                  </a:solidFill>
                  <a:prstDash val="solid"/>
                </a:ln>
              </c:spPr>
            </c:marker>
          </c:dPt>
          <c:dPt>
            <c:idx val="26"/>
            <c:spPr>
              <a:ln w="12700">
                <a:solidFill>
                  <a:srgbClr val="2E638B"/>
                </a:solidFill>
                <a:prstDash val="sysDash"/>
              </a:ln>
            </c:spPr>
            <c:marker>
              <c:size val="3"/>
              <c:spPr>
                <a:solidFill>
                  <a:srgbClr val="2E638B"/>
                </a:solidFill>
                <a:ln>
                  <a:solidFill>
                    <a:srgbClr val="2E638B"/>
                  </a:solidFill>
                  <a:prstDash val="solid"/>
                </a:ln>
              </c:spPr>
            </c:marker>
          </c:dPt>
          <c:dPt>
            <c:idx val="27"/>
            <c:spPr>
              <a:ln w="12700">
                <a:solidFill>
                  <a:srgbClr val="2E638B"/>
                </a:solidFill>
                <a:prstDash val="sysDash"/>
              </a:ln>
            </c:spPr>
            <c:marker>
              <c:size val="3"/>
              <c:spPr>
                <a:solidFill>
                  <a:srgbClr val="2E638B"/>
                </a:solidFill>
                <a:ln>
                  <a:solidFill>
                    <a:srgbClr val="2E638B"/>
                  </a:solidFill>
                  <a:prstDash val="solid"/>
                </a:ln>
              </c:spPr>
            </c:marker>
          </c:dPt>
          <c:dPt>
            <c:idx val="28"/>
            <c:spPr>
              <a:ln w="12700">
                <a:solidFill>
                  <a:srgbClr val="2E638B"/>
                </a:solidFill>
                <a:prstDash val="sysDash"/>
              </a:ln>
            </c:spPr>
            <c:marker>
              <c:size val="3"/>
              <c:spPr>
                <a:solidFill>
                  <a:srgbClr val="2E638B"/>
                </a:solidFill>
                <a:ln>
                  <a:solidFill>
                    <a:srgbClr val="2E638B"/>
                  </a:solidFill>
                  <a:prstDash val="solid"/>
                </a:ln>
              </c:spPr>
            </c:marker>
          </c:dPt>
          <c:dPt>
            <c:idx val="29"/>
            <c:spPr>
              <a:ln w="12700">
                <a:solidFill>
                  <a:srgbClr val="2E638B"/>
                </a:solidFill>
                <a:prstDash val="sysDash"/>
              </a:ln>
            </c:spPr>
            <c:marker>
              <c:size val="3"/>
              <c:spPr>
                <a:solidFill>
                  <a:srgbClr val="2E638B"/>
                </a:solidFill>
                <a:ln>
                  <a:solidFill>
                    <a:srgbClr val="2E638B"/>
                  </a:solidFill>
                  <a:prstDash val="solid"/>
                </a:ln>
              </c:spPr>
            </c:marker>
          </c:dPt>
          <c:dPt>
            <c:idx val="30"/>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data!$H$98:$AG$98</c:f>
              <c:numCache/>
            </c:numRef>
          </c:val>
          <c:smooth val="0"/>
        </c:ser>
        <c:ser>
          <c:idx val="5"/>
          <c:order val="5"/>
          <c:tx>
            <c:strRef>
              <c:f>data!$A$43</c:f>
              <c:strCache>
                <c:ptCount val="1"/>
                <c:pt idx="0">
                  <c:v>Z-O-Vlaanderen</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solidFill>
              <a:ln>
                <a:solidFill>
                  <a:srgbClr val="00B0F0"/>
                </a:solidFill>
              </a:ln>
            </c:spPr>
          </c:marker>
          <c:dPt>
            <c:idx val="0"/>
            <c:spPr>
              <a:ln>
                <a:solidFill>
                  <a:srgbClr val="00B0F0"/>
                </a:solidFill>
              </a:ln>
            </c:spPr>
            <c:marker>
              <c:size val="4"/>
              <c:spPr>
                <a:solidFill>
                  <a:schemeClr val="bg1"/>
                </a:solidFill>
                <a:ln>
                  <a:solidFill>
                    <a:srgbClr val="00B0F0"/>
                  </a:solidFill>
                </a:ln>
              </c:spPr>
            </c:marker>
          </c:dPt>
          <c:dPt>
            <c:idx val="1"/>
            <c:spPr>
              <a:ln>
                <a:solidFill>
                  <a:srgbClr val="00B0F0"/>
                </a:solidFill>
              </a:ln>
            </c:spPr>
            <c:marker>
              <c:size val="4"/>
              <c:spPr>
                <a:solidFill>
                  <a:schemeClr val="bg1"/>
                </a:solidFill>
                <a:ln>
                  <a:solidFill>
                    <a:srgbClr val="00B0F0"/>
                  </a:solidFill>
                </a:ln>
              </c:spPr>
            </c:marker>
          </c:dPt>
          <c:dPt>
            <c:idx val="2"/>
            <c:spPr>
              <a:ln>
                <a:solidFill>
                  <a:srgbClr val="00B0F0"/>
                </a:solidFill>
              </a:ln>
            </c:spPr>
            <c:marker>
              <c:size val="4"/>
              <c:spPr>
                <a:solidFill>
                  <a:schemeClr val="bg1"/>
                </a:solidFill>
                <a:ln>
                  <a:solidFill>
                    <a:srgbClr val="00B0F0"/>
                  </a:solidFill>
                </a:ln>
              </c:spPr>
            </c:marker>
          </c:dPt>
          <c:dPt>
            <c:idx val="3"/>
            <c:spPr>
              <a:ln>
                <a:solidFill>
                  <a:srgbClr val="00B0F0"/>
                </a:solidFill>
              </a:ln>
            </c:spPr>
            <c:marker>
              <c:size val="4"/>
              <c:spPr>
                <a:solidFill>
                  <a:schemeClr val="bg1"/>
                </a:solidFill>
                <a:ln>
                  <a:solidFill>
                    <a:srgbClr val="00B0F0"/>
                  </a:solidFill>
                </a:ln>
              </c:spPr>
            </c:marker>
          </c:dPt>
          <c:dPt>
            <c:idx val="4"/>
            <c:spPr>
              <a:ln>
                <a:solidFill>
                  <a:srgbClr val="00B0F0"/>
                </a:solidFill>
              </a:ln>
            </c:spPr>
            <c:marker>
              <c:size val="4"/>
              <c:spPr>
                <a:solidFill>
                  <a:schemeClr val="bg1"/>
                </a:solidFill>
                <a:ln>
                  <a:solidFill>
                    <a:srgbClr val="00B0F0"/>
                  </a:solidFill>
                </a:ln>
              </c:spPr>
            </c:marker>
          </c:dPt>
          <c:dPt>
            <c:idx val="5"/>
            <c:spPr>
              <a:ln>
                <a:solidFill>
                  <a:srgbClr val="00B0F0"/>
                </a:solidFill>
              </a:ln>
            </c:spPr>
            <c:marker>
              <c:size val="4"/>
              <c:spPr>
                <a:solidFill>
                  <a:schemeClr val="bg1"/>
                </a:solidFill>
                <a:ln>
                  <a:solidFill>
                    <a:srgbClr val="00B0F0"/>
                  </a:solidFill>
                </a:ln>
              </c:spPr>
            </c:marker>
          </c:dPt>
          <c:dPt>
            <c:idx val="6"/>
            <c:spPr>
              <a:ln>
                <a:solidFill>
                  <a:srgbClr val="00B0F0"/>
                </a:solidFill>
              </a:ln>
            </c:spPr>
            <c:marker>
              <c:size val="4"/>
              <c:spPr>
                <a:solidFill>
                  <a:schemeClr val="bg1"/>
                </a:solidFill>
                <a:ln>
                  <a:solidFill>
                    <a:srgbClr val="00B0F0"/>
                  </a:solidFill>
                </a:ln>
              </c:spPr>
            </c:marker>
          </c:dPt>
          <c:dPt>
            <c:idx val="7"/>
            <c:spPr>
              <a:ln>
                <a:solidFill>
                  <a:srgbClr val="00B0F0"/>
                </a:solidFill>
              </a:ln>
            </c:spPr>
            <c:marker>
              <c:size val="4"/>
              <c:spPr>
                <a:solidFill>
                  <a:schemeClr val="bg1"/>
                </a:solidFill>
                <a:ln>
                  <a:solidFill>
                    <a:srgbClr val="00B0F0"/>
                  </a:solidFill>
                </a:ln>
              </c:spPr>
            </c:marker>
          </c:dPt>
          <c:dPt>
            <c:idx val="8"/>
            <c:spPr>
              <a:ln>
                <a:solidFill>
                  <a:srgbClr val="00B0F0"/>
                </a:solidFill>
              </a:ln>
            </c:spPr>
            <c:marker>
              <c:size val="4"/>
              <c:spPr>
                <a:solidFill>
                  <a:schemeClr val="bg1"/>
                </a:solidFill>
                <a:ln>
                  <a:solidFill>
                    <a:srgbClr val="00B0F0"/>
                  </a:solidFill>
                </a:ln>
              </c:spPr>
            </c:marker>
          </c:dPt>
          <c:dPt>
            <c:idx val="9"/>
            <c:spPr>
              <a:ln w="19050">
                <a:solidFill>
                  <a:srgbClr val="00B0F0"/>
                </a:solidFill>
                <a:prstDash val="sysDot"/>
              </a:ln>
            </c:spPr>
            <c:marker>
              <c:size val="4"/>
              <c:spPr>
                <a:solidFill>
                  <a:schemeClr val="bg1"/>
                </a:solidFill>
                <a:ln>
                  <a:solidFill>
                    <a:srgbClr val="00B0F0"/>
                  </a:solidFill>
                </a:ln>
              </c:spPr>
            </c:marker>
          </c:dPt>
          <c:dPt>
            <c:idx val="10"/>
            <c:spPr>
              <a:ln w="19050">
                <a:solidFill>
                  <a:srgbClr val="00B0F0"/>
                </a:solidFill>
                <a:prstDash val="sysDot"/>
              </a:ln>
            </c:spPr>
            <c:marker>
              <c:size val="4"/>
              <c:spPr>
                <a:solidFill>
                  <a:schemeClr val="bg1"/>
                </a:solidFill>
                <a:ln>
                  <a:solidFill>
                    <a:srgbClr val="00B0F0"/>
                  </a:solidFill>
                </a:ln>
              </c:spPr>
            </c:marker>
          </c:dPt>
          <c:dPt>
            <c:idx val="11"/>
            <c:spPr>
              <a:ln w="19050">
                <a:solidFill>
                  <a:srgbClr val="00B0F0"/>
                </a:solidFill>
                <a:prstDash val="sysDot"/>
              </a:ln>
            </c:spPr>
            <c:marker>
              <c:size val="4"/>
              <c:spPr>
                <a:solidFill>
                  <a:schemeClr val="bg1"/>
                </a:solidFill>
                <a:ln>
                  <a:solidFill>
                    <a:srgbClr val="00B0F0"/>
                  </a:solidFill>
                </a:ln>
              </c:spPr>
            </c:marker>
          </c:dPt>
          <c:dPt>
            <c:idx val="12"/>
            <c:spPr>
              <a:ln w="19050">
                <a:solidFill>
                  <a:srgbClr val="00B0F0"/>
                </a:solidFill>
                <a:prstDash val="sysDot"/>
              </a:ln>
            </c:spPr>
            <c:marker>
              <c:size val="4"/>
              <c:spPr>
                <a:solidFill>
                  <a:schemeClr val="bg1"/>
                </a:solidFill>
                <a:ln>
                  <a:solidFill>
                    <a:srgbClr val="00B0F0"/>
                  </a:solidFill>
                </a:ln>
              </c:spPr>
            </c:marker>
          </c:dPt>
          <c:dPt>
            <c:idx val="13"/>
            <c:spPr>
              <a:ln w="19050">
                <a:solidFill>
                  <a:srgbClr val="00B0F0"/>
                </a:solidFill>
                <a:prstDash val="sysDot"/>
              </a:ln>
            </c:spPr>
            <c:marker>
              <c:size val="4"/>
              <c:spPr>
                <a:solidFill>
                  <a:schemeClr val="bg1"/>
                </a:solidFill>
                <a:ln>
                  <a:solidFill>
                    <a:srgbClr val="00B0F0"/>
                  </a:solidFill>
                </a:ln>
              </c:spPr>
            </c:marker>
          </c:dPt>
          <c:dPt>
            <c:idx val="14"/>
            <c:spPr>
              <a:ln w="19050">
                <a:solidFill>
                  <a:srgbClr val="00B0F0"/>
                </a:solidFill>
                <a:prstDash val="sysDot"/>
              </a:ln>
            </c:spPr>
            <c:marker>
              <c:size val="4"/>
              <c:spPr>
                <a:solidFill>
                  <a:schemeClr val="bg1"/>
                </a:solidFill>
                <a:ln>
                  <a:solidFill>
                    <a:srgbClr val="00B0F0"/>
                  </a:solidFill>
                </a:ln>
              </c:spPr>
            </c:marker>
          </c:dPt>
          <c:dPt>
            <c:idx val="15"/>
            <c:spPr>
              <a:ln w="19050">
                <a:solidFill>
                  <a:srgbClr val="00B0F0"/>
                </a:solidFill>
                <a:prstDash val="sysDot"/>
              </a:ln>
            </c:spPr>
            <c:marker>
              <c:size val="4"/>
              <c:spPr>
                <a:solidFill>
                  <a:schemeClr val="bg1"/>
                </a:solidFill>
                <a:ln>
                  <a:solidFill>
                    <a:srgbClr val="00B0F0"/>
                  </a:solidFill>
                </a:ln>
              </c:spPr>
            </c:marker>
          </c:dPt>
          <c:dPt>
            <c:idx val="16"/>
            <c:spPr>
              <a:ln w="19050">
                <a:solidFill>
                  <a:srgbClr val="00B0F0"/>
                </a:solidFill>
                <a:prstDash val="sysDot"/>
              </a:ln>
            </c:spPr>
            <c:marker>
              <c:size val="4"/>
              <c:spPr>
                <a:solidFill>
                  <a:schemeClr val="bg1"/>
                </a:solidFill>
                <a:ln>
                  <a:solidFill>
                    <a:srgbClr val="00B0F0"/>
                  </a:solidFill>
                </a:ln>
              </c:spPr>
            </c:marker>
          </c:dPt>
          <c:dPt>
            <c:idx val="17"/>
            <c:spPr>
              <a:ln w="19050">
                <a:solidFill>
                  <a:srgbClr val="00B0F0"/>
                </a:solidFill>
                <a:prstDash val="sysDot"/>
              </a:ln>
            </c:spPr>
            <c:marker>
              <c:size val="4"/>
              <c:spPr>
                <a:solidFill>
                  <a:schemeClr val="bg1"/>
                </a:solidFill>
                <a:ln>
                  <a:solidFill>
                    <a:srgbClr val="00B0F0"/>
                  </a:solidFill>
                </a:ln>
              </c:spPr>
            </c:marker>
          </c:dPt>
          <c:dPt>
            <c:idx val="18"/>
            <c:spPr>
              <a:ln w="19050">
                <a:solidFill>
                  <a:srgbClr val="00B0F0"/>
                </a:solidFill>
                <a:prstDash val="sysDot"/>
              </a:ln>
            </c:spPr>
            <c:marker>
              <c:size val="4"/>
              <c:spPr>
                <a:solidFill>
                  <a:schemeClr val="bg1"/>
                </a:solidFill>
                <a:ln>
                  <a:solidFill>
                    <a:srgbClr val="00B0F0"/>
                  </a:solidFill>
                </a:ln>
              </c:spPr>
            </c:marker>
          </c:dPt>
          <c:dPt>
            <c:idx val="19"/>
            <c:spPr>
              <a:ln w="19050">
                <a:solidFill>
                  <a:srgbClr val="00B0F0"/>
                </a:solidFill>
                <a:prstDash val="sysDot"/>
              </a:ln>
            </c:spPr>
            <c:marker>
              <c:size val="4"/>
              <c:spPr>
                <a:solidFill>
                  <a:schemeClr val="bg1"/>
                </a:solidFill>
                <a:ln>
                  <a:solidFill>
                    <a:srgbClr val="00B0F0"/>
                  </a:solidFill>
                </a:ln>
              </c:spPr>
            </c:marker>
          </c:dPt>
          <c:dPt>
            <c:idx val="20"/>
            <c:spPr>
              <a:ln w="19050">
                <a:solidFill>
                  <a:srgbClr val="00B0F0"/>
                </a:solidFill>
                <a:prstDash val="sysDot"/>
              </a:ln>
            </c:spPr>
            <c:marker>
              <c:size val="4"/>
              <c:spPr>
                <a:solidFill>
                  <a:schemeClr val="bg1"/>
                </a:solidFill>
                <a:ln>
                  <a:solidFill>
                    <a:srgbClr val="00B0F0"/>
                  </a:solidFill>
                </a:ln>
              </c:spPr>
            </c:marker>
          </c:dPt>
          <c:dPt>
            <c:idx val="21"/>
            <c:spPr>
              <a:ln w="19050">
                <a:solidFill>
                  <a:srgbClr val="00B0F0"/>
                </a:solidFill>
                <a:prstDash val="sysDot"/>
              </a:ln>
            </c:spPr>
            <c:marker>
              <c:size val="4"/>
              <c:spPr>
                <a:solidFill>
                  <a:schemeClr val="bg1"/>
                </a:solidFill>
                <a:ln>
                  <a:solidFill>
                    <a:srgbClr val="00B0F0"/>
                  </a:solidFill>
                </a:ln>
              </c:spPr>
            </c:marker>
          </c:dPt>
          <c:dPt>
            <c:idx val="22"/>
            <c:spPr>
              <a:ln w="19050">
                <a:solidFill>
                  <a:srgbClr val="00B0F0"/>
                </a:solidFill>
                <a:prstDash val="sysDot"/>
              </a:ln>
            </c:spPr>
            <c:marker>
              <c:size val="4"/>
              <c:spPr>
                <a:solidFill>
                  <a:schemeClr val="bg1"/>
                </a:solidFill>
                <a:ln>
                  <a:solidFill>
                    <a:srgbClr val="00B0F0"/>
                  </a:solidFill>
                </a:ln>
              </c:spPr>
            </c:marker>
          </c:dPt>
          <c:dPt>
            <c:idx val="23"/>
            <c:spPr>
              <a:ln w="19050">
                <a:solidFill>
                  <a:srgbClr val="00B0F0"/>
                </a:solidFill>
                <a:prstDash val="sysDot"/>
              </a:ln>
            </c:spPr>
            <c:marker>
              <c:size val="4"/>
              <c:spPr>
                <a:solidFill>
                  <a:schemeClr val="bg1"/>
                </a:solidFill>
                <a:ln>
                  <a:solidFill>
                    <a:srgbClr val="00B0F0"/>
                  </a:solidFill>
                </a:ln>
              </c:spPr>
            </c:marker>
          </c:dPt>
          <c:dPt>
            <c:idx val="24"/>
            <c:spPr>
              <a:ln w="19050">
                <a:solidFill>
                  <a:srgbClr val="00B0F0"/>
                </a:solidFill>
                <a:prstDash val="sysDot"/>
              </a:ln>
            </c:spPr>
            <c:marker>
              <c:size val="4"/>
              <c:spPr>
                <a:solidFill>
                  <a:schemeClr val="bg1"/>
                </a:solidFill>
                <a:ln>
                  <a:solidFill>
                    <a:srgbClr val="00B0F0"/>
                  </a:solidFill>
                </a:ln>
              </c:spPr>
            </c:marker>
          </c:dPt>
          <c:dPt>
            <c:idx val="25"/>
            <c:spPr>
              <a:ln w="19050">
                <a:solidFill>
                  <a:srgbClr val="00B0F0"/>
                </a:solidFill>
                <a:prstDash val="sysDot"/>
              </a:ln>
            </c:spPr>
            <c:marker>
              <c:size val="4"/>
              <c:spPr>
                <a:solidFill>
                  <a:schemeClr val="bg1"/>
                </a:solidFill>
                <a:ln>
                  <a:solidFill>
                    <a:srgbClr val="00B0F0"/>
                  </a:solidFill>
                </a:ln>
              </c:spPr>
            </c:marker>
          </c:dPt>
          <c:dLbls>
            <c:numFmt formatCode="General" sourceLinked="1"/>
            <c:showLegendKey val="0"/>
            <c:showVal val="0"/>
            <c:showBubbleSize val="0"/>
            <c:showCatName val="0"/>
            <c:showSerName val="0"/>
            <c:showLeaderLines val="1"/>
            <c:showPercent val="0"/>
          </c:dLbls>
          <c:cat>
            <c:strRef>
              <c:f>data!$H$53:$AG$53</c:f>
              <c:strCache/>
            </c:strRef>
          </c:cat>
          <c:val>
            <c:numRef>
              <c:f>data!$H$99:$AG$99</c:f>
              <c:numCache/>
            </c:numRef>
          </c:val>
          <c:smooth val="0"/>
        </c:ser>
        <c:marker val="1"/>
        <c:axId val="792811"/>
        <c:axId val="7135300"/>
      </c:lineChart>
      <c:catAx>
        <c:axId val="792811"/>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7135300"/>
        <c:crosses val="autoZero"/>
        <c:auto val="1"/>
        <c:lblOffset val="100"/>
        <c:tickLblSkip val="5"/>
        <c:tickMarkSkip val="5"/>
        <c:noMultiLvlLbl val="0"/>
      </c:catAx>
      <c:valAx>
        <c:axId val="7135300"/>
        <c:scaling>
          <c:orientation val="minMax"/>
          <c:min val="75"/>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792811"/>
        <c:crosses val="autoZero"/>
        <c:crossBetween val="between"/>
        <c:dispUnits/>
      </c:valAx>
      <c:spPr>
        <a:solidFill>
          <a:srgbClr val="FFFFFF"/>
        </a:solidFill>
        <a:ln w="25400">
          <a:noFill/>
        </a:ln>
      </c:spPr>
    </c:plotArea>
    <c:legend>
      <c:legendPos val="b"/>
      <c:layout>
        <c:manualLayout>
          <c:xMode val="edge"/>
          <c:yMode val="edge"/>
          <c:x val="0.07625"/>
          <c:y val="0.86025"/>
          <c:w val="0.891"/>
          <c:h val="0.12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6246045"/>
        <c:axId val="36452358"/>
      </c:barChart>
      <c:catAx>
        <c:axId val="5624604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452358"/>
        <c:crosses val="autoZero"/>
        <c:auto val="1"/>
        <c:lblOffset val="100"/>
        <c:tickLblSkip val="2"/>
        <c:noMultiLvlLbl val="0"/>
      </c:catAx>
      <c:valAx>
        <c:axId val="3645235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624604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9635767"/>
        <c:axId val="66959856"/>
      </c:barChart>
      <c:catAx>
        <c:axId val="5963576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6959856"/>
        <c:crosses val="autoZero"/>
        <c:auto val="1"/>
        <c:lblOffset val="100"/>
        <c:tickLblSkip val="4"/>
        <c:noMultiLvlLbl val="0"/>
      </c:catAx>
      <c:valAx>
        <c:axId val="6695985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963576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5767793"/>
        <c:axId val="55039226"/>
      </c:barChart>
      <c:catAx>
        <c:axId val="6576779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5039226"/>
        <c:crosses val="autoZero"/>
        <c:auto val="1"/>
        <c:lblOffset val="100"/>
        <c:tickLblSkip val="3"/>
        <c:noMultiLvlLbl val="0"/>
      </c:catAx>
      <c:valAx>
        <c:axId val="5503922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576779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5590987"/>
        <c:axId val="28992292"/>
      </c:barChart>
      <c:catAx>
        <c:axId val="255909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8992292"/>
        <c:crosses val="autoZero"/>
        <c:auto val="1"/>
        <c:lblOffset val="100"/>
        <c:tickLblSkip val="2"/>
        <c:noMultiLvlLbl val="0"/>
      </c:catAx>
      <c:valAx>
        <c:axId val="2899229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5909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59604037"/>
        <c:axId val="66674286"/>
      </c:barChart>
      <c:catAx>
        <c:axId val="5960403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6674286"/>
        <c:crosses val="autoZero"/>
        <c:auto val="1"/>
        <c:lblOffset val="100"/>
        <c:tickLblSkip val="4"/>
        <c:noMultiLvlLbl val="0"/>
      </c:catAx>
      <c:valAx>
        <c:axId val="6667428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960403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63197663"/>
        <c:axId val="31908056"/>
      </c:barChart>
      <c:catAx>
        <c:axId val="6319766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1908056"/>
        <c:crosses val="autoZero"/>
        <c:auto val="1"/>
        <c:lblOffset val="100"/>
        <c:tickLblSkip val="3"/>
        <c:noMultiLvlLbl val="0"/>
      </c:catAx>
      <c:valAx>
        <c:axId val="3190805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319766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18737049"/>
        <c:axId val="34415714"/>
      </c:barChart>
      <c:catAx>
        <c:axId val="1873704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415714"/>
        <c:crosses val="autoZero"/>
        <c:auto val="1"/>
        <c:lblOffset val="100"/>
        <c:tickLblSkip val="2"/>
        <c:noMultiLvlLbl val="0"/>
      </c:catAx>
      <c:valAx>
        <c:axId val="3441571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73704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41305971"/>
        <c:axId val="36209420"/>
      </c:barChart>
      <c:catAx>
        <c:axId val="4130597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6209420"/>
        <c:crosses val="autoZero"/>
        <c:auto val="1"/>
        <c:lblOffset val="100"/>
        <c:tickLblSkip val="4"/>
        <c:noMultiLvlLbl val="0"/>
      </c:catAx>
      <c:valAx>
        <c:axId val="3620942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130597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57449325"/>
        <c:axId val="47281878"/>
      </c:barChart>
      <c:catAx>
        <c:axId val="5744932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7281878"/>
        <c:crosses val="autoZero"/>
        <c:auto val="1"/>
        <c:lblOffset val="100"/>
        <c:tickLblSkip val="3"/>
        <c:noMultiLvlLbl val="0"/>
      </c:catAx>
      <c:valAx>
        <c:axId val="4728187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44932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22883719"/>
        <c:axId val="4626880"/>
      </c:barChart>
      <c:catAx>
        <c:axId val="2288371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626880"/>
        <c:crosses val="autoZero"/>
        <c:auto val="1"/>
        <c:lblOffset val="100"/>
        <c:tickLblSkip val="2"/>
        <c:noMultiLvlLbl val="0"/>
      </c:catAx>
      <c:valAx>
        <c:axId val="462688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88371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Netto afhankelijkheidsratio: 
evolutie</a:t>
            </a:r>
          </a:p>
        </c:rich>
      </c:tx>
      <c:layout>
        <c:manualLayout>
          <c:xMode val="edge"/>
          <c:yMode val="edge"/>
          <c:x val="0.26425"/>
          <c:y val="0.01025"/>
        </c:manualLayout>
      </c:layout>
      <c:overlay val="0"/>
      <c:spPr>
        <a:noFill/>
        <a:ln w="25400">
          <a:noFill/>
        </a:ln>
      </c:spPr>
    </c:title>
    <c:plotArea>
      <c:layout>
        <c:manualLayout>
          <c:layoutTarget val="inner"/>
          <c:xMode val="edge"/>
          <c:yMode val="edge"/>
          <c:x val="0.11025"/>
          <c:y val="0.13575"/>
          <c:w val="0.8475"/>
          <c:h val="0.6487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38100">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strRef>
              <c:f>data!$F$104:$O$104</c:f>
              <c:strCache/>
            </c:strRef>
          </c:cat>
          <c:val>
            <c:numRef>
              <c:f>data!$F$120:$O$120</c:f>
              <c:numCache/>
            </c:numRef>
          </c:val>
          <c:smooth val="0"/>
        </c:ser>
        <c:ser>
          <c:idx val="1"/>
          <c:order val="1"/>
          <c:tx>
            <c:strRef>
              <c:f>data!$A$19</c:f>
              <c:strCache>
                <c:ptCount val="1"/>
                <c:pt idx="0">
                  <c:v>Oost-Vlaanderen</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31750" cmpd="dbl">
                <a:solidFill>
                  <a:srgbClr val="008080"/>
                </a:solidFill>
                <a:prstDash val="solid"/>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data!$F$104:$O$104</c:f>
              <c:strCache/>
            </c:strRef>
          </c:cat>
          <c:val>
            <c:numRef>
              <c:f>data!$F$121:$O$121</c:f>
              <c:numCache/>
            </c:numRef>
          </c:val>
          <c:smooth val="0"/>
        </c:ser>
        <c:ser>
          <c:idx val="2"/>
          <c:order val="2"/>
          <c:tx>
            <c:strRef>
              <c:f>data!$A$25</c:f>
              <c:strCache>
                <c:ptCount val="1"/>
                <c:pt idx="0">
                  <c:v>Dender-Waas</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28575">
                <a:solidFill>
                  <a:srgbClr val="0000FF"/>
                </a:solidFill>
                <a:prstDash val="solid"/>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data!$F$104:$O$104</c:f>
              <c:strCache/>
            </c:strRef>
          </c:cat>
          <c:val>
            <c:numRef>
              <c:f>data!$F$122:$O$122</c:f>
              <c:numCache/>
            </c:numRef>
          </c:val>
          <c:smooth val="0"/>
        </c:ser>
        <c:ser>
          <c:idx val="3"/>
          <c:order val="3"/>
          <c:tx>
            <c:strRef>
              <c:f>data!$A$31</c:f>
              <c:strCache>
                <c:ptCount val="1"/>
                <c:pt idx="0">
                  <c:v>Gent &amp; Rand</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28575">
                <a:solidFill>
                  <a:srgbClr val="A5BFCF"/>
                </a:solidFill>
                <a:prstDash val="solid"/>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data!$F$104:$O$104</c:f>
              <c:strCache/>
            </c:strRef>
          </c:cat>
          <c:val>
            <c:numRef>
              <c:f>data!$F$123:$O$123</c:f>
              <c:numCache/>
            </c:numRef>
          </c:val>
          <c:smooth val="0"/>
        </c:ser>
        <c:ser>
          <c:idx val="4"/>
          <c:order val="4"/>
          <c:tx>
            <c:strRef>
              <c:f>data!$A$37</c:f>
              <c:strCache>
                <c:ptCount val="1"/>
                <c:pt idx="0">
                  <c:v>Meetjesland</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28575">
                <a:solidFill>
                  <a:srgbClr val="2E638B"/>
                </a:solidFill>
                <a:prstDash val="solid"/>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data!$F$104:$O$104</c:f>
              <c:strCache/>
            </c:strRef>
          </c:cat>
          <c:val>
            <c:numRef>
              <c:f>data!$F$124:$O$124</c:f>
              <c:numCache/>
            </c:numRef>
          </c:val>
          <c:smooth val="0"/>
        </c:ser>
        <c:ser>
          <c:idx val="5"/>
          <c:order val="5"/>
          <c:tx>
            <c:strRef>
              <c:f>data!$A$43</c:f>
              <c:strCache>
                <c:ptCount val="1"/>
                <c:pt idx="0">
                  <c:v>Z-O-Vlaanderen</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chemeClr val="bg1"/>
              </a:solidFill>
              <a:ln>
                <a:solidFill>
                  <a:srgbClr val="00B0F0"/>
                </a:solidFill>
              </a:ln>
            </c:spPr>
          </c:marker>
          <c:dPt>
            <c:idx val="0"/>
            <c:spPr>
              <a:ln>
                <a:solidFill>
                  <a:srgbClr val="00B0F0"/>
                </a:solidFill>
              </a:ln>
            </c:spPr>
            <c:marker>
              <c:size val="4"/>
              <c:spPr>
                <a:solidFill>
                  <a:schemeClr val="bg1"/>
                </a:solidFill>
                <a:ln>
                  <a:solidFill>
                    <a:srgbClr val="00B0F0"/>
                  </a:solidFill>
                </a:ln>
              </c:spPr>
            </c:marker>
          </c:dPt>
          <c:dPt>
            <c:idx val="1"/>
            <c:spPr>
              <a:ln>
                <a:solidFill>
                  <a:srgbClr val="00B0F0"/>
                </a:solidFill>
              </a:ln>
            </c:spPr>
            <c:marker>
              <c:size val="4"/>
              <c:spPr>
                <a:solidFill>
                  <a:schemeClr val="bg1"/>
                </a:solidFill>
                <a:ln>
                  <a:solidFill>
                    <a:srgbClr val="00B0F0"/>
                  </a:solidFill>
                </a:ln>
              </c:spPr>
            </c:marker>
          </c:dPt>
          <c:dPt>
            <c:idx val="2"/>
            <c:spPr>
              <a:ln>
                <a:solidFill>
                  <a:srgbClr val="00B0F0"/>
                </a:solidFill>
              </a:ln>
            </c:spPr>
            <c:marker>
              <c:size val="4"/>
              <c:spPr>
                <a:solidFill>
                  <a:schemeClr val="bg1"/>
                </a:solidFill>
                <a:ln>
                  <a:solidFill>
                    <a:srgbClr val="00B0F0"/>
                  </a:solidFill>
                </a:ln>
              </c:spPr>
            </c:marker>
          </c:dPt>
          <c:dPt>
            <c:idx val="3"/>
            <c:spPr>
              <a:ln>
                <a:solidFill>
                  <a:srgbClr val="00B0F0"/>
                </a:solidFill>
              </a:ln>
            </c:spPr>
            <c:marker>
              <c:size val="4"/>
              <c:spPr>
                <a:solidFill>
                  <a:schemeClr val="bg1"/>
                </a:solidFill>
                <a:ln>
                  <a:solidFill>
                    <a:srgbClr val="00B0F0"/>
                  </a:solidFill>
                </a:ln>
              </c:spPr>
            </c:marker>
          </c:dPt>
          <c:dPt>
            <c:idx val="4"/>
            <c:spPr>
              <a:ln>
                <a:solidFill>
                  <a:srgbClr val="00B0F0"/>
                </a:solidFill>
              </a:ln>
            </c:spPr>
            <c:marker>
              <c:size val="4"/>
              <c:spPr>
                <a:solidFill>
                  <a:schemeClr val="bg1"/>
                </a:solidFill>
                <a:ln>
                  <a:solidFill>
                    <a:srgbClr val="00B0F0"/>
                  </a:solidFill>
                </a:ln>
              </c:spPr>
            </c:marker>
          </c:dPt>
          <c:dPt>
            <c:idx val="5"/>
            <c:spPr>
              <a:ln>
                <a:solidFill>
                  <a:srgbClr val="00B0F0"/>
                </a:solidFill>
              </a:ln>
            </c:spPr>
            <c:marker>
              <c:size val="4"/>
              <c:spPr>
                <a:solidFill>
                  <a:schemeClr val="bg1"/>
                </a:solidFill>
                <a:ln>
                  <a:solidFill>
                    <a:srgbClr val="00B0F0"/>
                  </a:solidFill>
                </a:ln>
              </c:spPr>
            </c:marker>
          </c:dPt>
          <c:dPt>
            <c:idx val="6"/>
            <c:spPr>
              <a:ln>
                <a:solidFill>
                  <a:srgbClr val="00B0F0"/>
                </a:solidFill>
              </a:ln>
            </c:spPr>
            <c:marker>
              <c:size val="4"/>
              <c:spPr>
                <a:solidFill>
                  <a:schemeClr val="bg1"/>
                </a:solidFill>
                <a:ln>
                  <a:solidFill>
                    <a:srgbClr val="00B0F0"/>
                  </a:solidFill>
                </a:ln>
              </c:spPr>
            </c:marker>
          </c:dPt>
          <c:dPt>
            <c:idx val="7"/>
            <c:spPr>
              <a:ln>
                <a:solidFill>
                  <a:srgbClr val="00B0F0"/>
                </a:solidFill>
              </a:ln>
            </c:spPr>
            <c:marker>
              <c:size val="4"/>
              <c:spPr>
                <a:solidFill>
                  <a:schemeClr val="bg1"/>
                </a:solidFill>
                <a:ln>
                  <a:solidFill>
                    <a:srgbClr val="00B0F0"/>
                  </a:solidFill>
                </a:ln>
              </c:spPr>
            </c:marker>
          </c:dPt>
          <c:dPt>
            <c:idx val="8"/>
            <c:spPr>
              <a:ln>
                <a:solidFill>
                  <a:srgbClr val="00B0F0"/>
                </a:solidFill>
              </a:ln>
            </c:spPr>
            <c:marker>
              <c:size val="4"/>
              <c:spPr>
                <a:solidFill>
                  <a:schemeClr val="bg1"/>
                </a:solidFill>
                <a:ln>
                  <a:solidFill>
                    <a:srgbClr val="00B0F0"/>
                  </a:solidFill>
                </a:ln>
              </c:spPr>
            </c:marker>
          </c:dPt>
          <c:dPt>
            <c:idx val="9"/>
            <c:spPr>
              <a:ln w="28575">
                <a:solidFill>
                  <a:srgbClr val="00B0F0"/>
                </a:solidFill>
                <a:prstDash val="solid"/>
              </a:ln>
            </c:spPr>
            <c:marker>
              <c:size val="4"/>
              <c:spPr>
                <a:solidFill>
                  <a:schemeClr val="bg1"/>
                </a:solidFill>
                <a:ln>
                  <a:solidFill>
                    <a:srgbClr val="00B0F0"/>
                  </a:solidFill>
                </a:ln>
              </c:spPr>
            </c:marker>
          </c:dPt>
          <c:dPt>
            <c:idx val="10"/>
            <c:spPr>
              <a:ln w="19050">
                <a:solidFill>
                  <a:srgbClr val="00B0F0"/>
                </a:solidFill>
                <a:prstDash val="sysDot"/>
              </a:ln>
            </c:spPr>
            <c:marker>
              <c:size val="4"/>
              <c:spPr>
                <a:solidFill>
                  <a:schemeClr val="bg1"/>
                </a:solidFill>
                <a:ln>
                  <a:solidFill>
                    <a:srgbClr val="00B0F0"/>
                  </a:solidFill>
                </a:ln>
              </c:spPr>
            </c:marker>
          </c:dPt>
          <c:dPt>
            <c:idx val="11"/>
            <c:spPr>
              <a:ln w="19050">
                <a:solidFill>
                  <a:srgbClr val="00B0F0"/>
                </a:solidFill>
                <a:prstDash val="sysDot"/>
              </a:ln>
            </c:spPr>
            <c:marker>
              <c:size val="4"/>
              <c:spPr>
                <a:solidFill>
                  <a:schemeClr val="bg1"/>
                </a:solidFill>
                <a:ln>
                  <a:solidFill>
                    <a:srgbClr val="00B0F0"/>
                  </a:solidFill>
                </a:ln>
              </c:spPr>
            </c:marker>
          </c:dPt>
          <c:dPt>
            <c:idx val="12"/>
            <c:spPr>
              <a:ln w="19050">
                <a:solidFill>
                  <a:srgbClr val="00B0F0"/>
                </a:solidFill>
                <a:prstDash val="sysDot"/>
              </a:ln>
            </c:spPr>
            <c:marker>
              <c:size val="4"/>
              <c:spPr>
                <a:solidFill>
                  <a:schemeClr val="bg1"/>
                </a:solidFill>
                <a:ln>
                  <a:solidFill>
                    <a:srgbClr val="00B0F0"/>
                  </a:solidFill>
                </a:ln>
              </c:spPr>
            </c:marker>
          </c:dPt>
          <c:dPt>
            <c:idx val="13"/>
            <c:spPr>
              <a:ln w="19050">
                <a:solidFill>
                  <a:srgbClr val="00B0F0"/>
                </a:solidFill>
                <a:prstDash val="sysDot"/>
              </a:ln>
            </c:spPr>
            <c:marker>
              <c:size val="4"/>
              <c:spPr>
                <a:solidFill>
                  <a:schemeClr val="bg1"/>
                </a:solidFill>
                <a:ln>
                  <a:solidFill>
                    <a:srgbClr val="00B0F0"/>
                  </a:solidFill>
                </a:ln>
              </c:spPr>
            </c:marker>
          </c:dPt>
          <c:dPt>
            <c:idx val="14"/>
            <c:spPr>
              <a:ln w="19050">
                <a:solidFill>
                  <a:srgbClr val="00B0F0"/>
                </a:solidFill>
                <a:prstDash val="sysDot"/>
              </a:ln>
            </c:spPr>
            <c:marker>
              <c:size val="4"/>
              <c:spPr>
                <a:solidFill>
                  <a:schemeClr val="bg1"/>
                </a:solidFill>
                <a:ln>
                  <a:solidFill>
                    <a:srgbClr val="00B0F0"/>
                  </a:solidFill>
                </a:ln>
              </c:spPr>
            </c:marker>
          </c:dPt>
          <c:dPt>
            <c:idx val="15"/>
            <c:spPr>
              <a:ln w="19050">
                <a:solidFill>
                  <a:srgbClr val="00B0F0"/>
                </a:solidFill>
                <a:prstDash val="sysDot"/>
              </a:ln>
            </c:spPr>
            <c:marker>
              <c:size val="4"/>
              <c:spPr>
                <a:solidFill>
                  <a:schemeClr val="bg1"/>
                </a:solidFill>
                <a:ln>
                  <a:solidFill>
                    <a:srgbClr val="00B0F0"/>
                  </a:solidFill>
                </a:ln>
              </c:spPr>
            </c:marker>
          </c:dPt>
          <c:dPt>
            <c:idx val="16"/>
            <c:spPr>
              <a:ln w="19050">
                <a:solidFill>
                  <a:srgbClr val="00B0F0"/>
                </a:solidFill>
                <a:prstDash val="sysDot"/>
              </a:ln>
            </c:spPr>
            <c:marker>
              <c:size val="4"/>
              <c:spPr>
                <a:solidFill>
                  <a:schemeClr val="bg1"/>
                </a:solidFill>
                <a:ln>
                  <a:solidFill>
                    <a:srgbClr val="00B0F0"/>
                  </a:solidFill>
                </a:ln>
              </c:spPr>
            </c:marker>
          </c:dPt>
          <c:dPt>
            <c:idx val="17"/>
            <c:spPr>
              <a:ln w="19050">
                <a:solidFill>
                  <a:srgbClr val="00B0F0"/>
                </a:solidFill>
                <a:prstDash val="sysDot"/>
              </a:ln>
            </c:spPr>
            <c:marker>
              <c:size val="4"/>
              <c:spPr>
                <a:solidFill>
                  <a:schemeClr val="bg1"/>
                </a:solidFill>
                <a:ln>
                  <a:solidFill>
                    <a:srgbClr val="00B0F0"/>
                  </a:solidFill>
                </a:ln>
              </c:spPr>
            </c:marker>
          </c:dPt>
          <c:dPt>
            <c:idx val="18"/>
            <c:spPr>
              <a:ln w="19050">
                <a:solidFill>
                  <a:srgbClr val="00B0F0"/>
                </a:solidFill>
                <a:prstDash val="sysDot"/>
              </a:ln>
            </c:spPr>
            <c:marker>
              <c:size val="4"/>
              <c:spPr>
                <a:solidFill>
                  <a:schemeClr val="bg1"/>
                </a:solidFill>
                <a:ln>
                  <a:solidFill>
                    <a:srgbClr val="00B0F0"/>
                  </a:solidFill>
                </a:ln>
              </c:spPr>
            </c:marker>
          </c:dPt>
          <c:dLbls>
            <c:numFmt formatCode="General" sourceLinked="1"/>
            <c:showLegendKey val="0"/>
            <c:showVal val="0"/>
            <c:showBubbleSize val="0"/>
            <c:showCatName val="0"/>
            <c:showSerName val="0"/>
            <c:showLeaderLines val="1"/>
            <c:showPercent val="0"/>
          </c:dLbls>
          <c:cat>
            <c:strRef>
              <c:f>data!$F$104:$O$104</c:f>
              <c:strCache/>
            </c:strRef>
          </c:cat>
          <c:val>
            <c:numRef>
              <c:f>data!$F$125:$O$125</c:f>
              <c:numCache/>
            </c:numRef>
          </c:val>
          <c:smooth val="0"/>
        </c:ser>
        <c:marker val="1"/>
        <c:axId val="64217701"/>
        <c:axId val="41088398"/>
      </c:lineChart>
      <c:catAx>
        <c:axId val="64217701"/>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41088398"/>
        <c:crosses val="autoZero"/>
        <c:auto val="1"/>
        <c:lblOffset val="100"/>
        <c:tickLblSkip val="2"/>
        <c:noMultiLvlLbl val="0"/>
      </c:catAx>
      <c:valAx>
        <c:axId val="41088398"/>
        <c:scaling>
          <c:orientation val="minMax"/>
          <c:min val="110"/>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64217701"/>
        <c:crosses val="autoZero"/>
        <c:crossBetween val="between"/>
        <c:dispUnits/>
      </c:valAx>
      <c:spPr>
        <a:solidFill>
          <a:srgbClr val="FFFFFF"/>
        </a:solidFill>
        <a:ln w="25400">
          <a:noFill/>
        </a:ln>
      </c:spPr>
    </c:plotArea>
    <c:legend>
      <c:legendPos val="b"/>
      <c:layout>
        <c:manualLayout>
          <c:xMode val="edge"/>
          <c:yMode val="edge"/>
          <c:x val="0.07625"/>
          <c:y val="0.86025"/>
          <c:w val="0.891"/>
          <c:h val="0.12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1641921"/>
        <c:axId val="39232970"/>
      </c:barChart>
      <c:catAx>
        <c:axId val="4164192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9232970"/>
        <c:crosses val="autoZero"/>
        <c:auto val="1"/>
        <c:lblOffset val="100"/>
        <c:tickLblSkip val="4"/>
        <c:noMultiLvlLbl val="0"/>
      </c:catAx>
      <c:valAx>
        <c:axId val="3923297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164192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7552411"/>
        <c:axId val="23753972"/>
      </c:barChart>
      <c:catAx>
        <c:axId val="1755241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3753972"/>
        <c:crosses val="autoZero"/>
        <c:auto val="1"/>
        <c:lblOffset val="100"/>
        <c:tickLblSkip val="3"/>
        <c:noMultiLvlLbl val="0"/>
      </c:catAx>
      <c:valAx>
        <c:axId val="2375397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55241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2459157"/>
        <c:axId val="45023550"/>
      </c:barChart>
      <c:catAx>
        <c:axId val="1245915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023550"/>
        <c:crosses val="autoZero"/>
        <c:auto val="1"/>
        <c:lblOffset val="100"/>
        <c:tickLblSkip val="2"/>
        <c:noMultiLvlLbl val="0"/>
      </c:catAx>
      <c:valAx>
        <c:axId val="4502355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245915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558767"/>
        <c:axId val="23028904"/>
      </c:barChart>
      <c:catAx>
        <c:axId val="255876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3028904"/>
        <c:crosses val="autoZero"/>
        <c:auto val="1"/>
        <c:lblOffset val="100"/>
        <c:tickLblSkip val="4"/>
        <c:noMultiLvlLbl val="0"/>
      </c:catAx>
      <c:valAx>
        <c:axId val="2302890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55876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933545"/>
        <c:axId val="53401906"/>
      </c:barChart>
      <c:catAx>
        <c:axId val="593354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3401906"/>
        <c:crosses val="autoZero"/>
        <c:auto val="1"/>
        <c:lblOffset val="100"/>
        <c:tickLblSkip val="3"/>
        <c:noMultiLvlLbl val="0"/>
      </c:catAx>
      <c:valAx>
        <c:axId val="5340190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3354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0855107"/>
        <c:axId val="30587100"/>
      </c:barChart>
      <c:catAx>
        <c:axId val="1085510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0587100"/>
        <c:crosses val="autoZero"/>
        <c:auto val="1"/>
        <c:lblOffset val="100"/>
        <c:tickLblSkip val="2"/>
        <c:noMultiLvlLbl val="0"/>
      </c:catAx>
      <c:valAx>
        <c:axId val="3058710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085510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848445"/>
        <c:axId val="61636006"/>
      </c:barChart>
      <c:catAx>
        <c:axId val="684844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1636006"/>
        <c:crosses val="autoZero"/>
        <c:auto val="1"/>
        <c:lblOffset val="100"/>
        <c:tickLblSkip val="4"/>
        <c:noMultiLvlLbl val="0"/>
      </c:catAx>
      <c:valAx>
        <c:axId val="6163600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84844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7853143"/>
        <c:axId val="26460560"/>
      </c:barChart>
      <c:catAx>
        <c:axId val="1785314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460560"/>
        <c:crosses val="autoZero"/>
        <c:auto val="1"/>
        <c:lblOffset val="100"/>
        <c:tickLblSkip val="3"/>
        <c:noMultiLvlLbl val="0"/>
      </c:catAx>
      <c:valAx>
        <c:axId val="2646056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85314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6818449"/>
        <c:axId val="62930586"/>
      </c:barChart>
      <c:catAx>
        <c:axId val="3681844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2930586"/>
        <c:crosses val="autoZero"/>
        <c:auto val="1"/>
        <c:lblOffset val="100"/>
        <c:tickLblSkip val="2"/>
        <c:noMultiLvlLbl val="0"/>
      </c:catAx>
      <c:valAx>
        <c:axId val="6293058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81844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9504363"/>
        <c:axId val="64212676"/>
      </c:barChart>
      <c:catAx>
        <c:axId val="2950436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4212676"/>
        <c:crosses val="autoZero"/>
        <c:auto val="1"/>
        <c:lblOffset val="100"/>
        <c:tickLblSkip val="4"/>
        <c:noMultiLvlLbl val="0"/>
      </c:catAx>
      <c:valAx>
        <c:axId val="6421267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950436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
          <c:y val="0.04975"/>
          <c:w val="0.97825"/>
          <c:h val="0.76025"/>
        </c:manualLayout>
      </c:layout>
      <c:barChart>
        <c:barDir val="col"/>
        <c:grouping val="clustered"/>
        <c:varyColors val="0"/>
        <c:ser>
          <c:idx val="0"/>
          <c:order val="0"/>
          <c:tx>
            <c:strRef>
              <c:f>data!$L$136</c:f>
              <c:strCache>
                <c:ptCount val="1"/>
                <c:pt idx="0">
                  <c:v>20-24 jaar</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data!$M$135:$R$135</c:f>
              <c:strCache/>
            </c:strRef>
          </c:cat>
          <c:val>
            <c:numRef>
              <c:f>data!$M$136:$R$136</c:f>
              <c:numCache/>
            </c:numRef>
          </c:val>
        </c:ser>
        <c:ser>
          <c:idx val="1"/>
          <c:order val="1"/>
          <c:tx>
            <c:strRef>
              <c:f>data!$L$137</c:f>
              <c:strCache>
                <c:ptCount val="1"/>
                <c:pt idx="0">
                  <c:v>25-54 jaar</c:v>
                </c:pt>
              </c:strCache>
            </c:strRef>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data!$M$135:$R$135</c:f>
              <c:strCache/>
            </c:strRef>
          </c:cat>
          <c:val>
            <c:numRef>
              <c:f>data!$M$137:$R$137</c:f>
              <c:numCache/>
            </c:numRef>
          </c:val>
        </c:ser>
        <c:ser>
          <c:idx val="2"/>
          <c:order val="2"/>
          <c:tx>
            <c:strRef>
              <c:f>data!$L$138</c:f>
              <c:strCache>
                <c:ptCount val="1"/>
                <c:pt idx="0">
                  <c:v>55-64 jaar</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data!$M$135:$R$135</c:f>
              <c:strCache/>
            </c:strRef>
          </c:cat>
          <c:val>
            <c:numRef>
              <c:f>data!$M$138:$R$138</c:f>
              <c:numCache/>
            </c:numRef>
          </c:val>
        </c:ser>
        <c:gapWidth val="30"/>
        <c:axId val="34251263"/>
        <c:axId val="39825912"/>
      </c:barChart>
      <c:catAx>
        <c:axId val="34251263"/>
        <c:scaling>
          <c:orientation val="minMax"/>
        </c:scaling>
        <c:axPos val="b"/>
        <c:delete val="0"/>
        <c:numFmt formatCode="General" sourceLinked="1"/>
        <c:majorTickMark val="none"/>
        <c:minorTickMark val="none"/>
        <c:tickLblPos val="nextTo"/>
        <c:spPr>
          <a:ln w="9525">
            <a:noFill/>
          </a:ln>
        </c:spPr>
        <c:txPr>
          <a:bodyPr/>
          <a:lstStyle/>
          <a:p>
            <a:pPr>
              <a:defRPr lang="en-US" cap="none" sz="1075" b="0" i="0" u="none" baseline="0">
                <a:solidFill>
                  <a:srgbClr val="2E638B"/>
                </a:solidFill>
                <a:latin typeface="Calibri"/>
                <a:ea typeface="Calibri"/>
                <a:cs typeface="Calibri"/>
              </a:defRPr>
            </a:pPr>
          </a:p>
        </c:txPr>
        <c:crossAx val="39825912"/>
        <c:crosses val="autoZero"/>
        <c:auto val="1"/>
        <c:lblOffset val="100"/>
        <c:tickLblSkip val="1"/>
        <c:noMultiLvlLbl val="0"/>
      </c:catAx>
      <c:valAx>
        <c:axId val="39825912"/>
        <c:scaling>
          <c:orientation val="minMax"/>
          <c:max val="90"/>
          <c:min val="0"/>
        </c:scaling>
        <c:axPos val="l"/>
        <c:delete val="1"/>
        <c:majorTickMark val="out"/>
        <c:minorTickMark val="none"/>
        <c:tickLblPos val="nextTo"/>
        <c:crossAx val="34251263"/>
        <c:crosses val="autoZero"/>
        <c:crossBetween val="between"/>
        <c:dispUnits/>
      </c:valAx>
      <c:spPr>
        <a:noFill/>
        <a:ln w="25400">
          <a:noFill/>
        </a:ln>
      </c:spPr>
    </c:plotArea>
    <c:legend>
      <c:legendPos val="b"/>
      <c:layout>
        <c:manualLayout>
          <c:xMode val="edge"/>
          <c:yMode val="edge"/>
          <c:x val="0.29275"/>
          <c:y val="0.92425"/>
          <c:w val="0.43825"/>
          <c:h val="0.0627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1043173"/>
        <c:axId val="33844238"/>
      </c:barChart>
      <c:catAx>
        <c:axId val="4104317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844238"/>
        <c:crosses val="autoZero"/>
        <c:auto val="1"/>
        <c:lblOffset val="100"/>
        <c:tickLblSkip val="3"/>
        <c:noMultiLvlLbl val="0"/>
      </c:catAx>
      <c:valAx>
        <c:axId val="338442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104317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6162687"/>
        <c:axId val="57028728"/>
      </c:barChart>
      <c:catAx>
        <c:axId val="361626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7028728"/>
        <c:crosses val="autoZero"/>
        <c:auto val="1"/>
        <c:lblOffset val="100"/>
        <c:tickLblSkip val="2"/>
        <c:noMultiLvlLbl val="0"/>
      </c:catAx>
      <c:valAx>
        <c:axId val="5702872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1626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3496505"/>
        <c:axId val="55924226"/>
      </c:barChart>
      <c:catAx>
        <c:axId val="4349650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5924226"/>
        <c:crosses val="autoZero"/>
        <c:auto val="1"/>
        <c:lblOffset val="100"/>
        <c:tickLblSkip val="4"/>
        <c:noMultiLvlLbl val="0"/>
      </c:catAx>
      <c:valAx>
        <c:axId val="5592422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349650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3555987"/>
        <c:axId val="33568428"/>
      </c:barChart>
      <c:catAx>
        <c:axId val="335559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568428"/>
        <c:crosses val="autoZero"/>
        <c:auto val="1"/>
        <c:lblOffset val="100"/>
        <c:tickLblSkip val="3"/>
        <c:noMultiLvlLbl val="0"/>
      </c:catAx>
      <c:valAx>
        <c:axId val="3356842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5559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3680397"/>
        <c:axId val="34688118"/>
      </c:barChart>
      <c:catAx>
        <c:axId val="3368039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688118"/>
        <c:crosses val="autoZero"/>
        <c:auto val="1"/>
        <c:lblOffset val="100"/>
        <c:tickLblSkip val="2"/>
        <c:noMultiLvlLbl val="0"/>
      </c:catAx>
      <c:valAx>
        <c:axId val="3468811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68039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3757607"/>
        <c:axId val="58274144"/>
      </c:barChart>
      <c:catAx>
        <c:axId val="4375760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8274144"/>
        <c:crosses val="autoZero"/>
        <c:auto val="1"/>
        <c:lblOffset val="100"/>
        <c:tickLblSkip val="4"/>
        <c:noMultiLvlLbl val="0"/>
      </c:catAx>
      <c:valAx>
        <c:axId val="5827414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375760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4705249"/>
        <c:axId val="22585194"/>
      </c:barChart>
      <c:catAx>
        <c:axId val="5470524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585194"/>
        <c:crosses val="autoZero"/>
        <c:auto val="1"/>
        <c:lblOffset val="100"/>
        <c:tickLblSkip val="3"/>
        <c:noMultiLvlLbl val="0"/>
      </c:catAx>
      <c:valAx>
        <c:axId val="2258519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470524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940155"/>
        <c:axId val="17461396"/>
      </c:barChart>
      <c:catAx>
        <c:axId val="194015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461396"/>
        <c:crosses val="autoZero"/>
        <c:auto val="1"/>
        <c:lblOffset val="100"/>
        <c:tickLblSkip val="2"/>
        <c:noMultiLvlLbl val="0"/>
      </c:catAx>
      <c:valAx>
        <c:axId val="1746139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4015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22934837"/>
        <c:axId val="5086942"/>
      </c:barChart>
      <c:catAx>
        <c:axId val="2293483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086942"/>
        <c:crosses val="autoZero"/>
        <c:auto val="1"/>
        <c:lblOffset val="100"/>
        <c:tickLblSkip val="4"/>
        <c:noMultiLvlLbl val="0"/>
      </c:catAx>
      <c:valAx>
        <c:axId val="508694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293483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45782479"/>
        <c:axId val="9389128"/>
      </c:barChart>
      <c:catAx>
        <c:axId val="4578247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9389128"/>
        <c:crosses val="autoZero"/>
        <c:auto val="1"/>
        <c:lblOffset val="100"/>
        <c:tickLblSkip val="3"/>
        <c:noMultiLvlLbl val="0"/>
      </c:catAx>
      <c:valAx>
        <c:axId val="938912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78247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75"/>
          <c:y val="0.03725"/>
          <c:w val="0.97825"/>
          <c:h val="0.77825"/>
        </c:manualLayout>
      </c:layout>
      <c:barChart>
        <c:barDir val="col"/>
        <c:grouping val="clustered"/>
        <c:varyColors val="0"/>
        <c:ser>
          <c:idx val="0"/>
          <c:order val="0"/>
          <c:tx>
            <c:strRef>
              <c:f>data!$L$140</c:f>
              <c:strCache>
                <c:ptCount val="1"/>
                <c:pt idx="0">
                  <c:v>Mannen</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data!$M$135:$R$135</c:f>
              <c:strCache/>
            </c:strRef>
          </c:cat>
          <c:val>
            <c:numRef>
              <c:f>data!$M$140:$R$140</c:f>
              <c:numCache/>
            </c:numRef>
          </c:val>
        </c:ser>
        <c:ser>
          <c:idx val="1"/>
          <c:order val="1"/>
          <c:tx>
            <c:strRef>
              <c:f>data!$L$141</c:f>
              <c:strCache>
                <c:ptCount val="1"/>
                <c:pt idx="0">
                  <c:v>Vrouwen</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data!$M$135:$R$135</c:f>
              <c:strCache/>
            </c:strRef>
          </c:cat>
          <c:val>
            <c:numRef>
              <c:f>data!$M$141:$R$141</c:f>
              <c:numCache/>
            </c:numRef>
          </c:val>
        </c:ser>
        <c:gapWidth val="30"/>
        <c:axId val="22888889"/>
        <c:axId val="4673410"/>
      </c:barChart>
      <c:catAx>
        <c:axId val="22888889"/>
        <c:scaling>
          <c:orientation val="minMax"/>
        </c:scaling>
        <c:axPos val="b"/>
        <c:delete val="0"/>
        <c:numFmt formatCode="General" sourceLinked="1"/>
        <c:majorTickMark val="none"/>
        <c:minorTickMark val="none"/>
        <c:tickLblPos val="nextTo"/>
        <c:spPr>
          <a:ln w="9525">
            <a:noFill/>
          </a:ln>
        </c:spPr>
        <c:txPr>
          <a:bodyPr/>
          <a:lstStyle/>
          <a:p>
            <a:pPr>
              <a:defRPr lang="en-US" cap="none" sz="1100" b="0" i="0" u="none" baseline="0">
                <a:solidFill>
                  <a:srgbClr val="2E638B"/>
                </a:solidFill>
                <a:latin typeface="Calibri"/>
                <a:ea typeface="Calibri"/>
                <a:cs typeface="Calibri"/>
              </a:defRPr>
            </a:pPr>
          </a:p>
        </c:txPr>
        <c:crossAx val="4673410"/>
        <c:crosses val="autoZero"/>
        <c:auto val="1"/>
        <c:lblOffset val="100"/>
        <c:tickLblSkip val="1"/>
        <c:noMultiLvlLbl val="0"/>
      </c:catAx>
      <c:valAx>
        <c:axId val="4673410"/>
        <c:scaling>
          <c:orientation val="minMax"/>
          <c:max val="85"/>
          <c:min val="0"/>
        </c:scaling>
        <c:axPos val="l"/>
        <c:delete val="1"/>
        <c:majorTickMark val="out"/>
        <c:minorTickMark val="none"/>
        <c:tickLblPos val="nextTo"/>
        <c:crossAx val="22888889"/>
        <c:crosses val="autoZero"/>
        <c:crossBetween val="between"/>
        <c:dispUnits/>
      </c:valAx>
      <c:spPr>
        <a:noFill/>
        <a:ln w="25400">
          <a:noFill/>
        </a:ln>
      </c:spPr>
    </c:plotArea>
    <c:legend>
      <c:legendPos val="b"/>
      <c:layout>
        <c:manualLayout>
          <c:xMode val="edge"/>
          <c:yMode val="edge"/>
          <c:x val="0.3185"/>
          <c:y val="0.93075"/>
          <c:w val="0.42525"/>
          <c:h val="0.06025"/>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17393289"/>
        <c:axId val="22321874"/>
      </c:barChart>
      <c:catAx>
        <c:axId val="1739328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321874"/>
        <c:crosses val="autoZero"/>
        <c:auto val="1"/>
        <c:lblOffset val="100"/>
        <c:tickLblSkip val="2"/>
        <c:noMultiLvlLbl val="0"/>
      </c:catAx>
      <c:valAx>
        <c:axId val="2232187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39328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66679139"/>
        <c:axId val="63241340"/>
      </c:barChart>
      <c:catAx>
        <c:axId val="6667913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3241340"/>
        <c:crosses val="autoZero"/>
        <c:auto val="1"/>
        <c:lblOffset val="100"/>
        <c:tickLblSkip val="4"/>
        <c:noMultiLvlLbl val="0"/>
      </c:catAx>
      <c:valAx>
        <c:axId val="6324134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667913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32301149"/>
        <c:axId val="22274886"/>
      </c:barChart>
      <c:catAx>
        <c:axId val="3230114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274886"/>
        <c:crosses val="autoZero"/>
        <c:auto val="1"/>
        <c:lblOffset val="100"/>
        <c:tickLblSkip val="3"/>
        <c:noMultiLvlLbl val="0"/>
      </c:catAx>
      <c:valAx>
        <c:axId val="2227488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230114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66256247"/>
        <c:axId val="59435312"/>
      </c:barChart>
      <c:catAx>
        <c:axId val="6625624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435312"/>
        <c:crosses val="autoZero"/>
        <c:auto val="1"/>
        <c:lblOffset val="100"/>
        <c:tickLblSkip val="2"/>
        <c:noMultiLvlLbl val="0"/>
      </c:catAx>
      <c:valAx>
        <c:axId val="5943531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625624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65155761"/>
        <c:axId val="49530938"/>
      </c:barChart>
      <c:catAx>
        <c:axId val="6515576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9530938"/>
        <c:crosses val="autoZero"/>
        <c:auto val="1"/>
        <c:lblOffset val="100"/>
        <c:tickLblSkip val="4"/>
        <c:noMultiLvlLbl val="0"/>
      </c:catAx>
      <c:valAx>
        <c:axId val="495309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515576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43125259"/>
        <c:axId val="52583012"/>
      </c:barChart>
      <c:catAx>
        <c:axId val="4312525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583012"/>
        <c:crosses val="autoZero"/>
        <c:auto val="1"/>
        <c:lblOffset val="100"/>
        <c:tickLblSkip val="3"/>
        <c:noMultiLvlLbl val="0"/>
      </c:catAx>
      <c:valAx>
        <c:axId val="5258301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12525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3485061"/>
        <c:axId val="31365550"/>
      </c:barChart>
      <c:catAx>
        <c:axId val="348506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1365550"/>
        <c:crosses val="autoZero"/>
        <c:auto val="1"/>
        <c:lblOffset val="100"/>
        <c:tickLblSkip val="2"/>
        <c:noMultiLvlLbl val="0"/>
      </c:catAx>
      <c:valAx>
        <c:axId val="3136555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8506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c:v>
              </c:pt>
              <c:pt idx="1">
                <c:v>1.59669411812221</c:v>
              </c:pt>
              <c:pt idx="2">
                <c:v>-0.00154742864546952</c:v>
              </c:pt>
              <c:pt idx="3">
                <c:v>-0.443867900395965</c:v>
              </c:pt>
              <c:pt idx="4">
                <c:v>0.150055385316181</c:v>
              </c:pt>
              <c:pt idx="5">
                <c:v>0.0808154858791008</c:v>
              </c:pt>
              <c:pt idx="6">
                <c:v>0.795462736532666</c:v>
              </c:pt>
              <c:pt idx="7">
                <c:v>-0.598777409118788</c:v>
              </c:pt>
              <c:pt idx="8">
                <c:v>1.17505981895955</c:v>
              </c:pt>
              <c:pt idx="9">
                <c:v>-0.153072046168122</c:v>
              </c:pt>
              <c:pt idx="10">
                <c:v>-0.0726588535020582</c:v>
              </c:pt>
              <c:pt idx="11">
                <c:v>0.174675691354048</c:v>
              </c:pt>
              <c:pt idx="12">
                <c:v>0.177638092649913</c:v>
              </c:pt>
            </c:numLit>
          </c:val>
        </c:ser>
        <c:gapWidth val="40"/>
        <c:axId val="13854495"/>
        <c:axId val="57581592"/>
      </c:barChart>
      <c:catAx>
        <c:axId val="1385449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7581592"/>
        <c:crosses val="autoZero"/>
        <c:auto val="1"/>
        <c:lblOffset val="100"/>
        <c:tickLblSkip val="4"/>
        <c:noMultiLvlLbl val="0"/>
      </c:catAx>
      <c:valAx>
        <c:axId val="5758159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385449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c:v>
              </c:pt>
              <c:pt idx="1">
                <c:v>-0.131703474906644</c:v>
              </c:pt>
              <c:pt idx="2">
                <c:v>0.232101279338014</c:v>
              </c:pt>
              <c:pt idx="3">
                <c:v>-0.294328558225103</c:v>
              </c:pt>
              <c:pt idx="4">
                <c:v>-0.276792339369947</c:v>
              </c:pt>
              <c:pt idx="5">
                <c:v>-0.170845796393437</c:v>
              </c:pt>
              <c:pt idx="6">
                <c:v>-0.042442191646816</c:v>
              </c:pt>
              <c:pt idx="7">
                <c:v>0.161320987754876</c:v>
              </c:pt>
              <c:pt idx="8">
                <c:v>-0.0668280163302158</c:v>
              </c:pt>
            </c:numLit>
          </c:val>
        </c:ser>
        <c:gapWidth val="40"/>
        <c:axId val="48472281"/>
        <c:axId val="33597346"/>
      </c:barChart>
      <c:catAx>
        <c:axId val="4847228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597346"/>
        <c:crosses val="autoZero"/>
        <c:auto val="1"/>
        <c:lblOffset val="100"/>
        <c:tickLblSkip val="3"/>
        <c:noMultiLvlLbl val="0"/>
      </c:catAx>
      <c:valAx>
        <c:axId val="3359734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847228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c:v>
              </c:pt>
              <c:pt idx="1">
                <c:v>-0.0829209622654527</c:v>
              </c:pt>
              <c:pt idx="2">
                <c:v>-0.0755433885349356</c:v>
              </c:pt>
              <c:pt idx="3">
                <c:v>0.0690741132225909</c:v>
              </c:pt>
              <c:pt idx="4">
                <c:v>0.212781310045747</c:v>
              </c:pt>
              <c:pt idx="5">
                <c:v>-0.165129859448668</c:v>
              </c:pt>
              <c:pt idx="6">
                <c:v>0.0195179457125325</c:v>
              </c:pt>
            </c:numLit>
          </c:val>
        </c:ser>
        <c:gapWidth val="40"/>
        <c:axId val="33940659"/>
        <c:axId val="37030476"/>
      </c:barChart>
      <c:catAx>
        <c:axId val="3394065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7030476"/>
        <c:crosses val="autoZero"/>
        <c:auto val="1"/>
        <c:lblOffset val="100"/>
        <c:tickLblSkip val="2"/>
        <c:noMultiLvlLbl val="0"/>
      </c:catAx>
      <c:valAx>
        <c:axId val="3703047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94065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3"/>
          <c:y val="0.01275"/>
          <c:w val="0.9715"/>
          <c:h val="0.79975"/>
        </c:manualLayout>
      </c:layout>
      <c:barChart>
        <c:barDir val="col"/>
        <c:grouping val="clustered"/>
        <c:varyColors val="0"/>
        <c:ser>
          <c:idx val="0"/>
          <c:order val="0"/>
          <c:tx>
            <c:strRef>
              <c:f>data!$L$136</c:f>
              <c:strCache>
                <c:ptCount val="1"/>
                <c:pt idx="0">
                  <c:v>20-24 jaar</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data!$M$135:$R$135</c:f>
              <c:strCache/>
            </c:strRef>
          </c:cat>
          <c:val>
            <c:numRef>
              <c:f>data!$M$147:$R$147</c:f>
              <c:numCache/>
            </c:numRef>
          </c:val>
        </c:ser>
        <c:ser>
          <c:idx val="1"/>
          <c:order val="1"/>
          <c:tx>
            <c:strRef>
              <c:f>data!$L$137</c:f>
              <c:strCache>
                <c:ptCount val="1"/>
                <c:pt idx="0">
                  <c:v>25-54 jaar</c:v>
                </c:pt>
              </c:strCache>
            </c:strRef>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data!$M$135:$R$135</c:f>
              <c:strCache/>
            </c:strRef>
          </c:cat>
          <c:val>
            <c:numRef>
              <c:f>data!$M$148:$R$148</c:f>
              <c:numCache/>
            </c:numRef>
          </c:val>
        </c:ser>
        <c:ser>
          <c:idx val="2"/>
          <c:order val="2"/>
          <c:tx>
            <c:strRef>
              <c:f>data!$L$138</c:f>
              <c:strCache>
                <c:ptCount val="1"/>
                <c:pt idx="0">
                  <c:v>55-64 jaar</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data!$M$135:$R$135</c:f>
              <c:strCache/>
            </c:strRef>
          </c:cat>
          <c:val>
            <c:numRef>
              <c:f>data!$M$149:$R$149</c:f>
              <c:numCache/>
            </c:numRef>
          </c:val>
        </c:ser>
        <c:gapWidth val="30"/>
        <c:axId val="42060691"/>
        <c:axId val="43001900"/>
      </c:barChart>
      <c:catAx>
        <c:axId val="42060691"/>
        <c:scaling>
          <c:orientation val="minMax"/>
        </c:scaling>
        <c:axPos val="b"/>
        <c:delete val="0"/>
        <c:numFmt formatCode="General" sourceLinked="1"/>
        <c:majorTickMark val="none"/>
        <c:minorTickMark val="none"/>
        <c:tickLblPos val="nextTo"/>
        <c:spPr>
          <a:ln w="9525">
            <a:noFill/>
          </a:ln>
        </c:spPr>
        <c:txPr>
          <a:bodyPr/>
          <a:lstStyle/>
          <a:p>
            <a:pPr>
              <a:defRPr lang="en-US" cap="none" sz="1100" b="0" i="0" u="none" baseline="0">
                <a:solidFill>
                  <a:srgbClr val="2E638B"/>
                </a:solidFill>
                <a:latin typeface="Calibri"/>
                <a:ea typeface="Calibri"/>
                <a:cs typeface="Calibri"/>
              </a:defRPr>
            </a:pPr>
          </a:p>
        </c:txPr>
        <c:crossAx val="43001900"/>
        <c:crosses val="autoZero"/>
        <c:auto val="1"/>
        <c:lblOffset val="100"/>
        <c:tickLblSkip val="1"/>
        <c:noMultiLvlLbl val="0"/>
      </c:catAx>
      <c:valAx>
        <c:axId val="43001900"/>
        <c:scaling>
          <c:orientation val="minMax"/>
        </c:scaling>
        <c:axPos val="l"/>
        <c:delete val="1"/>
        <c:majorTickMark val="out"/>
        <c:minorTickMark val="none"/>
        <c:tickLblPos val="nextTo"/>
        <c:crossAx val="42060691"/>
        <c:crosses val="autoZero"/>
        <c:crossBetween val="between"/>
        <c:dispUnits/>
      </c:valAx>
      <c:spPr>
        <a:noFill/>
        <a:ln w="25400">
          <a:noFill/>
        </a:ln>
      </c:spPr>
    </c:plotArea>
    <c:legend>
      <c:legendPos val="b"/>
      <c:layout>
        <c:manualLayout>
          <c:xMode val="edge"/>
          <c:yMode val="edge"/>
          <c:x val="0.34625"/>
          <c:y val="0.9295"/>
          <c:w val="0.3965"/>
          <c:h val="0.06125"/>
        </c:manualLayout>
      </c:layout>
      <c:overlay val="0"/>
      <c:spPr>
        <a:solidFill>
          <a:srgbClr val="FFFFFF"/>
        </a:solid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4838829"/>
        <c:axId val="46678550"/>
      </c:barChart>
      <c:catAx>
        <c:axId val="6483882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6678550"/>
        <c:crosses val="autoZero"/>
        <c:auto val="1"/>
        <c:lblOffset val="100"/>
        <c:tickLblSkip val="4"/>
        <c:noMultiLvlLbl val="0"/>
      </c:catAx>
      <c:valAx>
        <c:axId val="4667855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483882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7453767"/>
        <c:axId val="22866176"/>
      </c:barChart>
      <c:catAx>
        <c:axId val="1745376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866176"/>
        <c:crosses val="autoZero"/>
        <c:auto val="1"/>
        <c:lblOffset val="100"/>
        <c:tickLblSkip val="3"/>
        <c:noMultiLvlLbl val="0"/>
      </c:catAx>
      <c:valAx>
        <c:axId val="2286617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45376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4468993"/>
        <c:axId val="40220938"/>
      </c:barChart>
      <c:catAx>
        <c:axId val="446899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220938"/>
        <c:crosses val="autoZero"/>
        <c:auto val="1"/>
        <c:lblOffset val="100"/>
        <c:tickLblSkip val="2"/>
        <c:noMultiLvlLbl val="0"/>
      </c:catAx>
      <c:valAx>
        <c:axId val="402209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6899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6444123"/>
        <c:axId val="36670516"/>
      </c:barChart>
      <c:catAx>
        <c:axId val="2644412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6670516"/>
        <c:crosses val="autoZero"/>
        <c:auto val="1"/>
        <c:lblOffset val="100"/>
        <c:tickLblSkip val="4"/>
        <c:noMultiLvlLbl val="0"/>
      </c:catAx>
      <c:valAx>
        <c:axId val="3667051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644412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1599189"/>
        <c:axId val="17521790"/>
      </c:barChart>
      <c:catAx>
        <c:axId val="6159918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521790"/>
        <c:crosses val="autoZero"/>
        <c:auto val="1"/>
        <c:lblOffset val="100"/>
        <c:tickLblSkip val="3"/>
        <c:noMultiLvlLbl val="0"/>
      </c:catAx>
      <c:valAx>
        <c:axId val="1752179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159918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3478383"/>
        <c:axId val="9978856"/>
      </c:barChart>
      <c:catAx>
        <c:axId val="2347838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9978856"/>
        <c:crosses val="autoZero"/>
        <c:auto val="1"/>
        <c:lblOffset val="100"/>
        <c:tickLblSkip val="2"/>
        <c:noMultiLvlLbl val="0"/>
      </c:catAx>
      <c:valAx>
        <c:axId val="997885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347838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2700841"/>
        <c:axId val="2980978"/>
      </c:barChart>
      <c:catAx>
        <c:axId val="2270084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980978"/>
        <c:crosses val="autoZero"/>
        <c:auto val="1"/>
        <c:lblOffset val="100"/>
        <c:tickLblSkip val="4"/>
        <c:noMultiLvlLbl val="0"/>
      </c:catAx>
      <c:valAx>
        <c:axId val="298097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270084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6828803"/>
        <c:axId val="40132636"/>
      </c:barChart>
      <c:catAx>
        <c:axId val="2682880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132636"/>
        <c:crosses val="autoZero"/>
        <c:auto val="1"/>
        <c:lblOffset val="100"/>
        <c:tickLblSkip val="3"/>
        <c:noMultiLvlLbl val="0"/>
      </c:catAx>
      <c:valAx>
        <c:axId val="4013263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82880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5649405"/>
        <c:axId val="29518054"/>
      </c:barChart>
      <c:catAx>
        <c:axId val="2564940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9518054"/>
        <c:crosses val="autoZero"/>
        <c:auto val="1"/>
        <c:lblOffset val="100"/>
        <c:tickLblSkip val="2"/>
        <c:noMultiLvlLbl val="0"/>
      </c:catAx>
      <c:valAx>
        <c:axId val="2951805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64940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4335895"/>
        <c:axId val="42152144"/>
      </c:barChart>
      <c:catAx>
        <c:axId val="6433589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2152144"/>
        <c:crosses val="autoZero"/>
        <c:auto val="1"/>
        <c:lblOffset val="100"/>
        <c:tickLblSkip val="4"/>
        <c:noMultiLvlLbl val="0"/>
      </c:catAx>
      <c:valAx>
        <c:axId val="4215214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433589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 Id="rId3" Type="http://schemas.openxmlformats.org/officeDocument/2006/relationships/chart" Target="/xl/charts/chart74.xml" /><Relationship Id="rId4" Type="http://schemas.openxmlformats.org/officeDocument/2006/relationships/chart" Target="/xl/charts/chart75.xml" /><Relationship Id="rId5" Type="http://schemas.openxmlformats.org/officeDocument/2006/relationships/chart" Target="/xl/charts/chart76.xml" /><Relationship Id="rId6" Type="http://schemas.openxmlformats.org/officeDocument/2006/relationships/chart" Target="/xl/charts/chart77.xml" /><Relationship Id="rId7" Type="http://schemas.openxmlformats.org/officeDocument/2006/relationships/chart" Target="/xl/charts/chart78.xml" /><Relationship Id="rId8" Type="http://schemas.openxmlformats.org/officeDocument/2006/relationships/image" Target="../media/image1.png" /><Relationship Id="rId9" Type="http://schemas.openxmlformats.org/officeDocument/2006/relationships/chart" Target="/xl/charts/chart79.xml" /><Relationship Id="rId10" Type="http://schemas.openxmlformats.org/officeDocument/2006/relationships/chart" Target="/xl/charts/chart80.xml" /><Relationship Id="rId11" Type="http://schemas.openxmlformats.org/officeDocument/2006/relationships/chart" Target="/xl/charts/chart81.xml" /><Relationship Id="rId12" Type="http://schemas.openxmlformats.org/officeDocument/2006/relationships/chart" Target="/xl/charts/chart82.xml" /><Relationship Id="rId13" Type="http://schemas.openxmlformats.org/officeDocument/2006/relationships/chart" Target="/xl/charts/chart83.xml" /><Relationship Id="rId14" Type="http://schemas.openxmlformats.org/officeDocument/2006/relationships/chart" Target="/xl/charts/chart84.xml" /><Relationship Id="rId15" Type="http://schemas.openxmlformats.org/officeDocument/2006/relationships/chart" Target="/xl/charts/chart85.xml" /><Relationship Id="rId16" Type="http://schemas.openxmlformats.org/officeDocument/2006/relationships/chart" Target="/xl/charts/chart86.xml" /><Relationship Id="rId17" Type="http://schemas.openxmlformats.org/officeDocument/2006/relationships/chart" Target="/xl/charts/chart87.xml" /><Relationship Id="rId18" Type="http://schemas.openxmlformats.org/officeDocument/2006/relationships/chart" Target="/xl/charts/chart88.xml" /><Relationship Id="rId19" Type="http://schemas.openxmlformats.org/officeDocument/2006/relationships/chart" Target="/xl/charts/chart89.xml" /><Relationship Id="rId20" Type="http://schemas.openxmlformats.org/officeDocument/2006/relationships/chart" Target="/xl/charts/chart90.xml" /><Relationship Id="rId21" Type="http://schemas.openxmlformats.org/officeDocument/2006/relationships/chart" Target="/xl/charts/chart91.xml" /><Relationship Id="rId22" Type="http://schemas.openxmlformats.org/officeDocument/2006/relationships/chart" Target="/xl/charts/chart92.xml" /><Relationship Id="rId23" Type="http://schemas.openxmlformats.org/officeDocument/2006/relationships/chart" Target="/xl/charts/chart93.xml" /><Relationship Id="rId24" Type="http://schemas.openxmlformats.org/officeDocument/2006/relationships/chart" Target="/xl/charts/chart94.xml" /><Relationship Id="rId25" Type="http://schemas.openxmlformats.org/officeDocument/2006/relationships/chart" Target="/xl/charts/chart95.xml" /><Relationship Id="rId26" Type="http://schemas.openxmlformats.org/officeDocument/2006/relationships/chart" Target="/xl/charts/chart96.xml" /><Relationship Id="rId27" Type="http://schemas.openxmlformats.org/officeDocument/2006/relationships/chart" Target="/xl/charts/chart97.xml" /><Relationship Id="rId28" Type="http://schemas.openxmlformats.org/officeDocument/2006/relationships/chart" Target="/xl/charts/chart98.xml" /><Relationship Id="rId29" Type="http://schemas.openxmlformats.org/officeDocument/2006/relationships/chart" Target="/xl/charts/chart99.xml" /><Relationship Id="rId30" Type="http://schemas.openxmlformats.org/officeDocument/2006/relationships/chart" Target="/xl/charts/chart100.xml" /><Relationship Id="rId31" Type="http://schemas.openxmlformats.org/officeDocument/2006/relationships/chart" Target="/xl/charts/chart10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2.xml" /><Relationship Id="rId2" Type="http://schemas.openxmlformats.org/officeDocument/2006/relationships/chart" Target="/xl/charts/chart103.xml" /><Relationship Id="rId3" Type="http://schemas.openxmlformats.org/officeDocument/2006/relationships/chart" Target="/xl/charts/chart104.xml" /><Relationship Id="rId4" Type="http://schemas.openxmlformats.org/officeDocument/2006/relationships/chart" Target="/xl/charts/chart105.xml" /><Relationship Id="rId5" Type="http://schemas.openxmlformats.org/officeDocument/2006/relationships/chart" Target="/xl/charts/chart106.xml" /><Relationship Id="rId6" Type="http://schemas.openxmlformats.org/officeDocument/2006/relationships/chart" Target="/xl/charts/chart107.xml" /><Relationship Id="rId7" Type="http://schemas.openxmlformats.org/officeDocument/2006/relationships/chart" Target="/xl/charts/chart108.xml" /><Relationship Id="rId8" Type="http://schemas.openxmlformats.org/officeDocument/2006/relationships/image" Target="../media/image1.png" /><Relationship Id="rId9" Type="http://schemas.openxmlformats.org/officeDocument/2006/relationships/chart" Target="/xl/charts/chart109.xml" /><Relationship Id="rId10" Type="http://schemas.openxmlformats.org/officeDocument/2006/relationships/chart" Target="/xl/charts/chart110.xml" /><Relationship Id="rId11" Type="http://schemas.openxmlformats.org/officeDocument/2006/relationships/chart" Target="/xl/charts/chart111.xml" /><Relationship Id="rId12" Type="http://schemas.openxmlformats.org/officeDocument/2006/relationships/chart" Target="/xl/charts/chart112.xml" /><Relationship Id="rId13" Type="http://schemas.openxmlformats.org/officeDocument/2006/relationships/chart" Target="/xl/charts/chart113.xml" /><Relationship Id="rId14" Type="http://schemas.openxmlformats.org/officeDocument/2006/relationships/chart" Target="/xl/charts/chart114.xml" /><Relationship Id="rId15" Type="http://schemas.openxmlformats.org/officeDocument/2006/relationships/chart" Target="/xl/charts/chart115.xml" /><Relationship Id="rId16" Type="http://schemas.openxmlformats.org/officeDocument/2006/relationships/chart" Target="/xl/charts/chart116.xml" /><Relationship Id="rId17" Type="http://schemas.openxmlformats.org/officeDocument/2006/relationships/chart" Target="/xl/charts/chart117.xml" /><Relationship Id="rId18" Type="http://schemas.openxmlformats.org/officeDocument/2006/relationships/chart" Target="/xl/charts/chart118.xml" /><Relationship Id="rId19" Type="http://schemas.openxmlformats.org/officeDocument/2006/relationships/chart" Target="/xl/charts/chart119.xml" /><Relationship Id="rId20" Type="http://schemas.openxmlformats.org/officeDocument/2006/relationships/chart" Target="/xl/charts/chart120.xml" /><Relationship Id="rId21" Type="http://schemas.openxmlformats.org/officeDocument/2006/relationships/chart" Target="/xl/charts/chart121.xml" /><Relationship Id="rId22" Type="http://schemas.openxmlformats.org/officeDocument/2006/relationships/chart" Target="/xl/charts/chart122.xml" /><Relationship Id="rId23" Type="http://schemas.openxmlformats.org/officeDocument/2006/relationships/chart" Target="/xl/charts/chart123.xml" /><Relationship Id="rId24" Type="http://schemas.openxmlformats.org/officeDocument/2006/relationships/chart" Target="/xl/charts/chart124.xml" /><Relationship Id="rId25" Type="http://schemas.openxmlformats.org/officeDocument/2006/relationships/chart" Target="/xl/charts/chart125.xml" /><Relationship Id="rId26" Type="http://schemas.openxmlformats.org/officeDocument/2006/relationships/chart" Target="/xl/charts/chart126.xml" /><Relationship Id="rId27" Type="http://schemas.openxmlformats.org/officeDocument/2006/relationships/chart" Target="/xl/charts/chart127.xml" /><Relationship Id="rId28" Type="http://schemas.openxmlformats.org/officeDocument/2006/relationships/chart" Target="/xl/charts/chart128.xml" /><Relationship Id="rId29" Type="http://schemas.openxmlformats.org/officeDocument/2006/relationships/chart" Target="/xl/charts/chart129.xml" /><Relationship Id="rId30" Type="http://schemas.openxmlformats.org/officeDocument/2006/relationships/chart" Target="/xl/charts/chart130.xml" /><Relationship Id="rId31" Type="http://schemas.openxmlformats.org/officeDocument/2006/relationships/chart" Target="/xl/charts/chart13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2.xml" /><Relationship Id="rId2" Type="http://schemas.openxmlformats.org/officeDocument/2006/relationships/chart" Target="/xl/charts/chart133.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4.xml" /><Relationship Id="rId2" Type="http://schemas.openxmlformats.org/officeDocument/2006/relationships/chart" Target="/xl/charts/chart135.xml" /><Relationship Id="rId3" Type="http://schemas.openxmlformats.org/officeDocument/2006/relationships/chart" Target="/xl/charts/chart136.xml" /><Relationship Id="rId4" Type="http://schemas.openxmlformats.org/officeDocument/2006/relationships/image" Target="../media/image1.png" /><Relationship Id="rId5" Type="http://schemas.openxmlformats.org/officeDocument/2006/relationships/chart" Target="/xl/charts/chart13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8.xml" /><Relationship Id="rId2" Type="http://schemas.openxmlformats.org/officeDocument/2006/relationships/chart" Target="/xl/charts/chart139.xml" /><Relationship Id="rId3" Type="http://schemas.openxmlformats.org/officeDocument/2006/relationships/chart" Target="/xl/charts/chart140.xml" /><Relationship Id="rId4" Type="http://schemas.openxmlformats.org/officeDocument/2006/relationships/image" Target="../media/image1.png" /><Relationship Id="rId5" Type="http://schemas.openxmlformats.org/officeDocument/2006/relationships/chart" Target="/xl/charts/chart14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2.xml"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3.xml" /><Relationship Id="rId2" Type="http://schemas.openxmlformats.org/officeDocument/2006/relationships/image" Target="../media/image1.png" /><Relationship Id="rId3" Type="http://schemas.openxmlformats.org/officeDocument/2006/relationships/chart" Target="/xl/charts/chart144.xml" /><Relationship Id="rId4" Type="http://schemas.openxmlformats.org/officeDocument/2006/relationships/chart" Target="/xl/charts/chart14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46.xml" /><Relationship Id="rId3" Type="http://schemas.openxmlformats.org/officeDocument/2006/relationships/chart" Target="/xl/charts/chart147.xml" /><Relationship Id="rId4" Type="http://schemas.openxmlformats.org/officeDocument/2006/relationships/chart" Target="/xl/charts/chart148.xml" /><Relationship Id="rId5" Type="http://schemas.openxmlformats.org/officeDocument/2006/relationships/chart" Target="/xl/charts/chart149.xml" /><Relationship Id="rId6" Type="http://schemas.openxmlformats.org/officeDocument/2006/relationships/chart" Target="/xl/charts/chart150.xml" /><Relationship Id="rId7" Type="http://schemas.openxmlformats.org/officeDocument/2006/relationships/chart" Target="/xl/charts/chart151.xml" /><Relationship Id="rId8" Type="http://schemas.openxmlformats.org/officeDocument/2006/relationships/chart" Target="/xl/charts/chart152.xml" /><Relationship Id="rId9" Type="http://schemas.openxmlformats.org/officeDocument/2006/relationships/chart" Target="/xl/charts/chart153.xml" /><Relationship Id="rId10" Type="http://schemas.openxmlformats.org/officeDocument/2006/relationships/chart" Target="/xl/charts/chart15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55.xml" /><Relationship Id="rId3" Type="http://schemas.openxmlformats.org/officeDocument/2006/relationships/chart" Target="/xl/charts/chart156.xml" /><Relationship Id="rId4" Type="http://schemas.openxmlformats.org/officeDocument/2006/relationships/chart" Target="/xl/charts/chart15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58.xml" /><Relationship Id="rId3" Type="http://schemas.openxmlformats.org/officeDocument/2006/relationships/chart" Target="/xl/charts/chart159.xml" /><Relationship Id="rId4" Type="http://schemas.openxmlformats.org/officeDocument/2006/relationships/chart" Target="/xl/charts/chart160.xml" /><Relationship Id="rId5" Type="http://schemas.openxmlformats.org/officeDocument/2006/relationships/chart" Target="/xl/charts/chart161.xml" /><Relationship Id="rId6" Type="http://schemas.openxmlformats.org/officeDocument/2006/relationships/chart" Target="/xl/charts/chart162.xml" /><Relationship Id="rId7" Type="http://schemas.openxmlformats.org/officeDocument/2006/relationships/chart" Target="/xl/charts/chart163.xml" /><Relationship Id="rId8" Type="http://schemas.openxmlformats.org/officeDocument/2006/relationships/chart" Target="/xl/charts/chart164.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5.xml" /><Relationship Id="rId2" Type="http://schemas.openxmlformats.org/officeDocument/2006/relationships/image" Target="../media/image1.png" /><Relationship Id="rId3" Type="http://schemas.openxmlformats.org/officeDocument/2006/relationships/chart" Target="/xl/charts/chart16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png"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 Id="rId13" Type="http://schemas.openxmlformats.org/officeDocument/2006/relationships/chart" Target="/xl/charts/chart2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1.png"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image" Target="../media/image1.png"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 Id="rId14" Type="http://schemas.openxmlformats.org/officeDocument/2006/relationships/chart" Target="/xl/charts/chart51.xml" /><Relationship Id="rId15" Type="http://schemas.openxmlformats.org/officeDocument/2006/relationships/chart" Target="/xl/charts/chart52.xml" /><Relationship Id="rId16" Type="http://schemas.openxmlformats.org/officeDocument/2006/relationships/chart" Target="/xl/charts/chart5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image" Target="../media/image1.png" /><Relationship Id="rId3" Type="http://schemas.openxmlformats.org/officeDocument/2006/relationships/chart" Target="/xl/charts/chart55.xml" /><Relationship Id="rId4" Type="http://schemas.openxmlformats.org/officeDocument/2006/relationships/chart" Target="/xl/charts/chart56.xml" /><Relationship Id="rId5" Type="http://schemas.openxmlformats.org/officeDocument/2006/relationships/chart" Target="/xl/charts/chart57.xml" /><Relationship Id="rId6" Type="http://schemas.openxmlformats.org/officeDocument/2006/relationships/chart" Target="/xl/charts/chart58.xml" /><Relationship Id="rId7" Type="http://schemas.openxmlformats.org/officeDocument/2006/relationships/chart" Target="/xl/charts/chart59.xml" /><Relationship Id="rId8" Type="http://schemas.openxmlformats.org/officeDocument/2006/relationships/chart" Target="/xl/charts/chart60.xml" /><Relationship Id="rId9" Type="http://schemas.openxmlformats.org/officeDocument/2006/relationships/chart" Target="/xl/charts/chart61.xml" /><Relationship Id="rId10" Type="http://schemas.openxmlformats.org/officeDocument/2006/relationships/chart" Target="/xl/charts/chart62.xml" /><Relationship Id="rId11" Type="http://schemas.openxmlformats.org/officeDocument/2006/relationships/chart" Target="/xl/charts/chart63.xml" /><Relationship Id="rId12" Type="http://schemas.openxmlformats.org/officeDocument/2006/relationships/chart" Target="/xl/charts/chart64.xml" /><Relationship Id="rId13" Type="http://schemas.openxmlformats.org/officeDocument/2006/relationships/chart" Target="/xl/charts/chart65.xml" /><Relationship Id="rId14" Type="http://schemas.openxmlformats.org/officeDocument/2006/relationships/chart" Target="/xl/charts/chart66.xml" /><Relationship Id="rId15" Type="http://schemas.openxmlformats.org/officeDocument/2006/relationships/chart" Target="/xl/charts/chart67.xml" /><Relationship Id="rId16" Type="http://schemas.openxmlformats.org/officeDocument/2006/relationships/chart" Target="/xl/charts/chart68.xml" /><Relationship Id="rId17" Type="http://schemas.openxmlformats.org/officeDocument/2006/relationships/chart" Target="/xl/charts/chart69.xml" /><Relationship Id="rId18" Type="http://schemas.openxmlformats.org/officeDocument/2006/relationships/chart" Target="/xl/charts/chart70.xml" /><Relationship Id="rId19" Type="http://schemas.openxmlformats.org/officeDocument/2006/relationships/chart" Target="/xl/charts/chart7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781050</xdr:colOff>
      <xdr:row>2</xdr:row>
      <xdr:rowOff>152400</xdr:rowOff>
    </xdr:to>
    <xdr:pic>
      <xdr:nvPicPr>
        <xdr:cNvPr id="1254" name="Picture 2"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57150</xdr:rowOff>
    </xdr:from>
    <xdr:to>
      <xdr:col>1</xdr:col>
      <xdr:colOff>781050</xdr:colOff>
      <xdr:row>2</xdr:row>
      <xdr:rowOff>152400</xdr:rowOff>
    </xdr:to>
    <xdr:pic>
      <xdr:nvPicPr>
        <xdr:cNvPr id="3"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57150</xdr:rowOff>
    </xdr:from>
    <xdr:to>
      <xdr:col>1</xdr:col>
      <xdr:colOff>781050</xdr:colOff>
      <xdr:row>2</xdr:row>
      <xdr:rowOff>152400</xdr:rowOff>
    </xdr:to>
    <xdr:pic>
      <xdr:nvPicPr>
        <xdr:cNvPr id="4"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457200</xdr:colOff>
      <xdr:row>36</xdr:row>
      <xdr:rowOff>0</xdr:rowOff>
    </xdr:to>
    <xdr:graphicFrame macro="">
      <xdr:nvGraphicFramePr>
        <xdr:cNvPr id="7958324" name="Grafiek 1"/>
        <xdr:cNvGraphicFramePr/>
      </xdr:nvGraphicFramePr>
      <xdr:xfrm>
        <a:off x="0" y="7962900"/>
        <a:ext cx="65913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7958325" name="Grafiek 3"/>
        <xdr:cNvGraphicFramePr/>
      </xdr:nvGraphicFramePr>
      <xdr:xfrm>
        <a:off x="0" y="7962900"/>
        <a:ext cx="65532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7958326" name="Grafiek 4"/>
        <xdr:cNvGraphicFramePr/>
      </xdr:nvGraphicFramePr>
      <xdr:xfrm>
        <a:off x="0" y="7962900"/>
        <a:ext cx="657225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7958327" name="Grafiek 5"/>
        <xdr:cNvGraphicFramePr/>
      </xdr:nvGraphicFramePr>
      <xdr:xfrm>
        <a:off x="0" y="7962900"/>
        <a:ext cx="65913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7958328" name="Grafiek 7"/>
        <xdr:cNvGraphicFramePr/>
      </xdr:nvGraphicFramePr>
      <xdr:xfrm>
        <a:off x="0" y="7962900"/>
        <a:ext cx="65532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7958329" name="Grafiek 8"/>
        <xdr:cNvGraphicFramePr/>
      </xdr:nvGraphicFramePr>
      <xdr:xfrm>
        <a:off x="0" y="7962900"/>
        <a:ext cx="657225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7958331" name="Grafiek 9"/>
        <xdr:cNvGraphicFramePr/>
      </xdr:nvGraphicFramePr>
      <xdr:xfrm>
        <a:off x="0" y="7962900"/>
        <a:ext cx="6591300" cy="0"/>
      </xdr:xfrm>
      <a:graphic>
        <a:graphicData uri="http://schemas.openxmlformats.org/drawingml/2006/chart">
          <c:chart xmlns:c="http://schemas.openxmlformats.org/drawingml/2006/chart" r:id="rId7"/>
        </a:graphicData>
      </a:graphic>
    </xdr:graphicFrame>
    <xdr:clientData/>
  </xdr:twoCellAnchor>
  <xdr:twoCellAnchor editAs="oneCell">
    <xdr:from>
      <xdr:col>6</xdr:col>
      <xdr:colOff>295275</xdr:colOff>
      <xdr:row>0</xdr:row>
      <xdr:rowOff>57150</xdr:rowOff>
    </xdr:from>
    <xdr:to>
      <xdr:col>8</xdr:col>
      <xdr:colOff>85725</xdr:colOff>
      <xdr:row>2</xdr:row>
      <xdr:rowOff>66675</xdr:rowOff>
    </xdr:to>
    <xdr:pic>
      <xdr:nvPicPr>
        <xdr:cNvPr id="7958332" name="Picture 2" descr="beeldlogo-VDAB_kleur"/>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5686425" y="57150"/>
          <a:ext cx="1247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419100</xdr:colOff>
      <xdr:row>36</xdr:row>
      <xdr:rowOff>0</xdr:rowOff>
    </xdr:to>
    <xdr:graphicFrame macro="">
      <xdr:nvGraphicFramePr>
        <xdr:cNvPr id="7958333" name="Grafiek 11"/>
        <xdr:cNvGraphicFramePr/>
      </xdr:nvGraphicFramePr>
      <xdr:xfrm>
        <a:off x="0" y="7962900"/>
        <a:ext cx="65532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7958334" name="Grafiek 12"/>
        <xdr:cNvGraphicFramePr/>
      </xdr:nvGraphicFramePr>
      <xdr:xfrm>
        <a:off x="0" y="7962900"/>
        <a:ext cx="65722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7958335" name="Grafiek 13"/>
        <xdr:cNvGraphicFramePr/>
      </xdr:nvGraphicFramePr>
      <xdr:xfrm>
        <a:off x="0" y="7962900"/>
        <a:ext cx="659130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7958336" name="Grafiek 7"/>
        <xdr:cNvGraphicFramePr/>
      </xdr:nvGraphicFramePr>
      <xdr:xfrm>
        <a:off x="0" y="7962900"/>
        <a:ext cx="65532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7958337" name="Grafiek 8"/>
        <xdr:cNvGraphicFramePr/>
      </xdr:nvGraphicFramePr>
      <xdr:xfrm>
        <a:off x="0" y="7962900"/>
        <a:ext cx="657225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6" name="Grafiek 1"/>
        <xdr:cNvGraphicFramePr/>
      </xdr:nvGraphicFramePr>
      <xdr:xfrm>
        <a:off x="0" y="7962900"/>
        <a:ext cx="65913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7" name="Grafiek 3"/>
        <xdr:cNvGraphicFramePr/>
      </xdr:nvGraphicFramePr>
      <xdr:xfrm>
        <a:off x="0" y="7962900"/>
        <a:ext cx="65532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8" name="Grafiek 4"/>
        <xdr:cNvGraphicFramePr/>
      </xdr:nvGraphicFramePr>
      <xdr:xfrm>
        <a:off x="0" y="7962900"/>
        <a:ext cx="657225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9" name="Grafiek 5"/>
        <xdr:cNvGraphicFramePr/>
      </xdr:nvGraphicFramePr>
      <xdr:xfrm>
        <a:off x="0" y="7962900"/>
        <a:ext cx="6591300" cy="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20" name="Grafiek 7"/>
        <xdr:cNvGraphicFramePr/>
      </xdr:nvGraphicFramePr>
      <xdr:xfrm>
        <a:off x="0" y="7962900"/>
        <a:ext cx="6553200" cy="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21" name="Grafiek 8"/>
        <xdr:cNvGraphicFramePr/>
      </xdr:nvGraphicFramePr>
      <xdr:xfrm>
        <a:off x="0" y="7962900"/>
        <a:ext cx="6572250"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22" name="Grafiek 1"/>
        <xdr:cNvGraphicFramePr/>
      </xdr:nvGraphicFramePr>
      <xdr:xfrm>
        <a:off x="0" y="7962900"/>
        <a:ext cx="6591300" cy="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23" name="Grafiek 3"/>
        <xdr:cNvGraphicFramePr/>
      </xdr:nvGraphicFramePr>
      <xdr:xfrm>
        <a:off x="0" y="7962900"/>
        <a:ext cx="6553200" cy="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24" name="Grafiek 4"/>
        <xdr:cNvGraphicFramePr/>
      </xdr:nvGraphicFramePr>
      <xdr:xfrm>
        <a:off x="0" y="7962900"/>
        <a:ext cx="6572250" cy="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25" name="Grafiek 1"/>
        <xdr:cNvGraphicFramePr/>
      </xdr:nvGraphicFramePr>
      <xdr:xfrm>
        <a:off x="0" y="7962900"/>
        <a:ext cx="6591300" cy="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26" name="Grafiek 3"/>
        <xdr:cNvGraphicFramePr/>
      </xdr:nvGraphicFramePr>
      <xdr:xfrm>
        <a:off x="0" y="7962900"/>
        <a:ext cx="6553200" cy="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27" name="Grafiek 4"/>
        <xdr:cNvGraphicFramePr/>
      </xdr:nvGraphicFramePr>
      <xdr:xfrm>
        <a:off x="0" y="7962900"/>
        <a:ext cx="6572250" cy="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36</xdr:row>
      <xdr:rowOff>0</xdr:rowOff>
    </xdr:from>
    <xdr:to>
      <xdr:col>7</xdr:col>
      <xdr:colOff>466725</xdr:colOff>
      <xdr:row>36</xdr:row>
      <xdr:rowOff>0</xdr:rowOff>
    </xdr:to>
    <xdr:graphicFrame macro="">
      <xdr:nvGraphicFramePr>
        <xdr:cNvPr id="28" name="Grafiek 1"/>
        <xdr:cNvGraphicFramePr/>
      </xdr:nvGraphicFramePr>
      <xdr:xfrm>
        <a:off x="0" y="7962900"/>
        <a:ext cx="6600825" cy="0"/>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36</xdr:row>
      <xdr:rowOff>0</xdr:rowOff>
    </xdr:from>
    <xdr:to>
      <xdr:col>7</xdr:col>
      <xdr:colOff>428625</xdr:colOff>
      <xdr:row>36</xdr:row>
      <xdr:rowOff>0</xdr:rowOff>
    </xdr:to>
    <xdr:graphicFrame macro="">
      <xdr:nvGraphicFramePr>
        <xdr:cNvPr id="29" name="Grafiek 3"/>
        <xdr:cNvGraphicFramePr/>
      </xdr:nvGraphicFramePr>
      <xdr:xfrm>
        <a:off x="0" y="7962900"/>
        <a:ext cx="6562725" cy="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36</xdr:row>
      <xdr:rowOff>0</xdr:rowOff>
    </xdr:from>
    <xdr:to>
      <xdr:col>7</xdr:col>
      <xdr:colOff>447675</xdr:colOff>
      <xdr:row>36</xdr:row>
      <xdr:rowOff>0</xdr:rowOff>
    </xdr:to>
    <xdr:graphicFrame macro="">
      <xdr:nvGraphicFramePr>
        <xdr:cNvPr id="30" name="Grafiek 4"/>
        <xdr:cNvGraphicFramePr/>
      </xdr:nvGraphicFramePr>
      <xdr:xfrm>
        <a:off x="0" y="7962900"/>
        <a:ext cx="6581775" cy="0"/>
      </xdr:xfrm>
      <a:graphic>
        <a:graphicData uri="http://schemas.openxmlformats.org/drawingml/2006/chart">
          <c:chart xmlns:c="http://schemas.openxmlformats.org/drawingml/2006/chart" r:id="rId28"/>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31" name="Grafiek 1"/>
        <xdr:cNvGraphicFramePr/>
      </xdr:nvGraphicFramePr>
      <xdr:xfrm>
        <a:off x="0" y="10620375"/>
        <a:ext cx="5391150" cy="0"/>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32" name="Grafiek 3"/>
        <xdr:cNvGraphicFramePr/>
      </xdr:nvGraphicFramePr>
      <xdr:xfrm>
        <a:off x="0" y="10620375"/>
        <a:ext cx="5391150" cy="0"/>
      </xdr:xfrm>
      <a:graphic>
        <a:graphicData uri="http://schemas.openxmlformats.org/drawingml/2006/chart">
          <c:chart xmlns:c="http://schemas.openxmlformats.org/drawingml/2006/chart" r:id="rId30"/>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33" name="Grafiek 4"/>
        <xdr:cNvGraphicFramePr/>
      </xdr:nvGraphicFramePr>
      <xdr:xfrm>
        <a:off x="0" y="10620375"/>
        <a:ext cx="5391150" cy="0"/>
      </xdr:xfrm>
      <a:graphic>
        <a:graphicData uri="http://schemas.openxmlformats.org/drawingml/2006/chart">
          <c:chart xmlns:c="http://schemas.openxmlformats.org/drawingml/2006/chart" r:id="rId3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457200</xdr:colOff>
      <xdr:row>36</xdr:row>
      <xdr:rowOff>0</xdr:rowOff>
    </xdr:to>
    <xdr:graphicFrame macro="">
      <xdr:nvGraphicFramePr>
        <xdr:cNvPr id="14238748" name="Grafiek 1"/>
        <xdr:cNvGraphicFramePr/>
      </xdr:nvGraphicFramePr>
      <xdr:xfrm>
        <a:off x="0" y="7962900"/>
        <a:ext cx="65913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4238749" name="Grafiek 3"/>
        <xdr:cNvGraphicFramePr/>
      </xdr:nvGraphicFramePr>
      <xdr:xfrm>
        <a:off x="0" y="7962900"/>
        <a:ext cx="65532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4238750" name="Grafiek 4"/>
        <xdr:cNvGraphicFramePr/>
      </xdr:nvGraphicFramePr>
      <xdr:xfrm>
        <a:off x="0" y="7962900"/>
        <a:ext cx="657225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4238751" name="Grafiek 5"/>
        <xdr:cNvGraphicFramePr/>
      </xdr:nvGraphicFramePr>
      <xdr:xfrm>
        <a:off x="0" y="7962900"/>
        <a:ext cx="65913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4238752" name="Grafiek 7"/>
        <xdr:cNvGraphicFramePr/>
      </xdr:nvGraphicFramePr>
      <xdr:xfrm>
        <a:off x="0" y="7962900"/>
        <a:ext cx="65532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4238753" name="Grafiek 8"/>
        <xdr:cNvGraphicFramePr/>
      </xdr:nvGraphicFramePr>
      <xdr:xfrm>
        <a:off x="0" y="7962900"/>
        <a:ext cx="657225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4238754" name="Grafiek 8"/>
        <xdr:cNvGraphicFramePr/>
      </xdr:nvGraphicFramePr>
      <xdr:xfrm>
        <a:off x="0" y="7962900"/>
        <a:ext cx="6591300" cy="0"/>
      </xdr:xfrm>
      <a:graphic>
        <a:graphicData uri="http://schemas.openxmlformats.org/drawingml/2006/chart">
          <c:chart xmlns:c="http://schemas.openxmlformats.org/drawingml/2006/chart" r:id="rId7"/>
        </a:graphicData>
      </a:graphic>
    </xdr:graphicFrame>
    <xdr:clientData/>
  </xdr:twoCellAnchor>
  <xdr:twoCellAnchor editAs="oneCell">
    <xdr:from>
      <xdr:col>6</xdr:col>
      <xdr:colOff>542925</xdr:colOff>
      <xdr:row>0</xdr:row>
      <xdr:rowOff>57150</xdr:rowOff>
    </xdr:from>
    <xdr:to>
      <xdr:col>8</xdr:col>
      <xdr:colOff>66675</xdr:colOff>
      <xdr:row>1</xdr:row>
      <xdr:rowOff>171450</xdr:rowOff>
    </xdr:to>
    <xdr:pic>
      <xdr:nvPicPr>
        <xdr:cNvPr id="14238755" name="Picture 2" descr="beeldlogo-VDAB_kleur"/>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5934075" y="57150"/>
          <a:ext cx="9810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419100</xdr:colOff>
      <xdr:row>36</xdr:row>
      <xdr:rowOff>0</xdr:rowOff>
    </xdr:to>
    <xdr:graphicFrame macro="">
      <xdr:nvGraphicFramePr>
        <xdr:cNvPr id="14238756" name="Grafiek 10"/>
        <xdr:cNvGraphicFramePr/>
      </xdr:nvGraphicFramePr>
      <xdr:xfrm>
        <a:off x="0" y="7962900"/>
        <a:ext cx="65532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4238757" name="Grafiek 11"/>
        <xdr:cNvGraphicFramePr/>
      </xdr:nvGraphicFramePr>
      <xdr:xfrm>
        <a:off x="0" y="7962900"/>
        <a:ext cx="65722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4238758" name="Grafiek 12"/>
        <xdr:cNvGraphicFramePr/>
      </xdr:nvGraphicFramePr>
      <xdr:xfrm>
        <a:off x="0" y="7962900"/>
        <a:ext cx="659130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4238759" name="Grafiek 7"/>
        <xdr:cNvGraphicFramePr/>
      </xdr:nvGraphicFramePr>
      <xdr:xfrm>
        <a:off x="0" y="7962900"/>
        <a:ext cx="65532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4238760" name="Grafiek 8"/>
        <xdr:cNvGraphicFramePr/>
      </xdr:nvGraphicFramePr>
      <xdr:xfrm>
        <a:off x="0" y="7962900"/>
        <a:ext cx="657225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5" name="Grafiek 1"/>
        <xdr:cNvGraphicFramePr/>
      </xdr:nvGraphicFramePr>
      <xdr:xfrm>
        <a:off x="0" y="7962900"/>
        <a:ext cx="65913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6" name="Grafiek 3"/>
        <xdr:cNvGraphicFramePr/>
      </xdr:nvGraphicFramePr>
      <xdr:xfrm>
        <a:off x="0" y="7962900"/>
        <a:ext cx="65532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7" name="Grafiek 4"/>
        <xdr:cNvGraphicFramePr/>
      </xdr:nvGraphicFramePr>
      <xdr:xfrm>
        <a:off x="0" y="7962900"/>
        <a:ext cx="657225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8" name="Grafiek 5"/>
        <xdr:cNvGraphicFramePr/>
      </xdr:nvGraphicFramePr>
      <xdr:xfrm>
        <a:off x="0" y="7962900"/>
        <a:ext cx="6591300" cy="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9" name="Grafiek 7"/>
        <xdr:cNvGraphicFramePr/>
      </xdr:nvGraphicFramePr>
      <xdr:xfrm>
        <a:off x="0" y="7962900"/>
        <a:ext cx="6553200" cy="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20" name="Grafiek 8"/>
        <xdr:cNvGraphicFramePr/>
      </xdr:nvGraphicFramePr>
      <xdr:xfrm>
        <a:off x="0" y="7962900"/>
        <a:ext cx="6572250"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21" name="Grafiek 1"/>
        <xdr:cNvGraphicFramePr/>
      </xdr:nvGraphicFramePr>
      <xdr:xfrm>
        <a:off x="0" y="7962900"/>
        <a:ext cx="6591300" cy="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22" name="Grafiek 3"/>
        <xdr:cNvGraphicFramePr/>
      </xdr:nvGraphicFramePr>
      <xdr:xfrm>
        <a:off x="0" y="7962900"/>
        <a:ext cx="6553200" cy="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23" name="Grafiek 4"/>
        <xdr:cNvGraphicFramePr/>
      </xdr:nvGraphicFramePr>
      <xdr:xfrm>
        <a:off x="0" y="7962900"/>
        <a:ext cx="6572250" cy="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24" name="Grafiek 1"/>
        <xdr:cNvGraphicFramePr/>
      </xdr:nvGraphicFramePr>
      <xdr:xfrm>
        <a:off x="0" y="7962900"/>
        <a:ext cx="6591300" cy="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25" name="Grafiek 3"/>
        <xdr:cNvGraphicFramePr/>
      </xdr:nvGraphicFramePr>
      <xdr:xfrm>
        <a:off x="0" y="7962900"/>
        <a:ext cx="6553200" cy="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26" name="Grafiek 4"/>
        <xdr:cNvGraphicFramePr/>
      </xdr:nvGraphicFramePr>
      <xdr:xfrm>
        <a:off x="0" y="7962900"/>
        <a:ext cx="6572250" cy="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36</xdr:row>
      <xdr:rowOff>0</xdr:rowOff>
    </xdr:from>
    <xdr:to>
      <xdr:col>7</xdr:col>
      <xdr:colOff>466725</xdr:colOff>
      <xdr:row>36</xdr:row>
      <xdr:rowOff>0</xdr:rowOff>
    </xdr:to>
    <xdr:graphicFrame macro="">
      <xdr:nvGraphicFramePr>
        <xdr:cNvPr id="27" name="Grafiek 1"/>
        <xdr:cNvGraphicFramePr/>
      </xdr:nvGraphicFramePr>
      <xdr:xfrm>
        <a:off x="0" y="7962900"/>
        <a:ext cx="6600825" cy="0"/>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36</xdr:row>
      <xdr:rowOff>0</xdr:rowOff>
    </xdr:from>
    <xdr:to>
      <xdr:col>7</xdr:col>
      <xdr:colOff>428625</xdr:colOff>
      <xdr:row>36</xdr:row>
      <xdr:rowOff>0</xdr:rowOff>
    </xdr:to>
    <xdr:graphicFrame macro="">
      <xdr:nvGraphicFramePr>
        <xdr:cNvPr id="28" name="Grafiek 3"/>
        <xdr:cNvGraphicFramePr/>
      </xdr:nvGraphicFramePr>
      <xdr:xfrm>
        <a:off x="0" y="7962900"/>
        <a:ext cx="6562725" cy="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36</xdr:row>
      <xdr:rowOff>0</xdr:rowOff>
    </xdr:from>
    <xdr:to>
      <xdr:col>7</xdr:col>
      <xdr:colOff>447675</xdr:colOff>
      <xdr:row>36</xdr:row>
      <xdr:rowOff>0</xdr:rowOff>
    </xdr:to>
    <xdr:graphicFrame macro="">
      <xdr:nvGraphicFramePr>
        <xdr:cNvPr id="29" name="Grafiek 4"/>
        <xdr:cNvGraphicFramePr/>
      </xdr:nvGraphicFramePr>
      <xdr:xfrm>
        <a:off x="0" y="7962900"/>
        <a:ext cx="6581775" cy="0"/>
      </xdr:xfrm>
      <a:graphic>
        <a:graphicData uri="http://schemas.openxmlformats.org/drawingml/2006/chart">
          <c:chart xmlns:c="http://schemas.openxmlformats.org/drawingml/2006/chart" r:id="rId28"/>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30" name="Grafiek 1"/>
        <xdr:cNvGraphicFramePr/>
      </xdr:nvGraphicFramePr>
      <xdr:xfrm>
        <a:off x="0" y="10620375"/>
        <a:ext cx="5391150" cy="0"/>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31" name="Grafiek 3"/>
        <xdr:cNvGraphicFramePr/>
      </xdr:nvGraphicFramePr>
      <xdr:xfrm>
        <a:off x="0" y="10620375"/>
        <a:ext cx="5391150" cy="0"/>
      </xdr:xfrm>
      <a:graphic>
        <a:graphicData uri="http://schemas.openxmlformats.org/drawingml/2006/chart">
          <c:chart xmlns:c="http://schemas.openxmlformats.org/drawingml/2006/chart" r:id="rId30"/>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32" name="Grafiek 4"/>
        <xdr:cNvGraphicFramePr/>
      </xdr:nvGraphicFramePr>
      <xdr:xfrm>
        <a:off x="0" y="10620375"/>
        <a:ext cx="5391150" cy="0"/>
      </xdr:xfrm>
      <a:graphic>
        <a:graphicData uri="http://schemas.openxmlformats.org/drawingml/2006/chart">
          <c:chart xmlns:c="http://schemas.openxmlformats.org/drawingml/2006/chart" r:id="rId3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123825</xdr:rowOff>
    </xdr:from>
    <xdr:to>
      <xdr:col>11</xdr:col>
      <xdr:colOff>590550</xdr:colOff>
      <xdr:row>41</xdr:row>
      <xdr:rowOff>142875</xdr:rowOff>
    </xdr:to>
    <xdr:graphicFrame macro="">
      <xdr:nvGraphicFramePr>
        <xdr:cNvPr id="47790" name="Grafiek 2"/>
        <xdr:cNvGraphicFramePr/>
      </xdr:nvGraphicFramePr>
      <xdr:xfrm>
        <a:off x="0" y="2543175"/>
        <a:ext cx="8210550" cy="47148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43</xdr:row>
      <xdr:rowOff>76200</xdr:rowOff>
    </xdr:from>
    <xdr:to>
      <xdr:col>12</xdr:col>
      <xdr:colOff>28575</xdr:colOff>
      <xdr:row>71</xdr:row>
      <xdr:rowOff>9525</xdr:rowOff>
    </xdr:to>
    <xdr:graphicFrame macro="">
      <xdr:nvGraphicFramePr>
        <xdr:cNvPr id="47791" name="Grafiek 3"/>
        <xdr:cNvGraphicFramePr/>
      </xdr:nvGraphicFramePr>
      <xdr:xfrm>
        <a:off x="19050" y="7610475"/>
        <a:ext cx="8248650" cy="4467225"/>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76200</xdr:colOff>
      <xdr:row>0</xdr:row>
      <xdr:rowOff>57150</xdr:rowOff>
    </xdr:from>
    <xdr:to>
      <xdr:col>12</xdr:col>
      <xdr:colOff>38100</xdr:colOff>
      <xdr:row>2</xdr:row>
      <xdr:rowOff>95250</xdr:rowOff>
    </xdr:to>
    <xdr:pic>
      <xdr:nvPicPr>
        <xdr:cNvPr id="47792" name="Picture 4" descr="beeldlogo-VDAB_kleur"/>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077075" y="57150"/>
          <a:ext cx="1200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457200</xdr:colOff>
      <xdr:row>35</xdr:row>
      <xdr:rowOff>0</xdr:rowOff>
    </xdr:to>
    <xdr:graphicFrame macro="">
      <xdr:nvGraphicFramePr>
        <xdr:cNvPr id="12815478" name="Grafiek 1"/>
        <xdr:cNvGraphicFramePr/>
      </xdr:nvGraphicFramePr>
      <xdr:xfrm>
        <a:off x="0" y="7239000"/>
        <a:ext cx="65627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12815479" name="Grafiek 2"/>
        <xdr:cNvGraphicFramePr/>
      </xdr:nvGraphicFramePr>
      <xdr:xfrm>
        <a:off x="0" y="7239000"/>
        <a:ext cx="6524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12815480" name="Grafiek 3"/>
        <xdr:cNvGraphicFramePr/>
      </xdr:nvGraphicFramePr>
      <xdr:xfrm>
        <a:off x="0" y="7239000"/>
        <a:ext cx="6543675" cy="0"/>
      </xdr:xfrm>
      <a:graphic>
        <a:graphicData uri="http://schemas.openxmlformats.org/drawingml/2006/chart">
          <c:chart xmlns:c="http://schemas.openxmlformats.org/drawingml/2006/chart" r:id="rId3"/>
        </a:graphicData>
      </a:graphic>
    </xdr:graphicFrame>
    <xdr:clientData/>
  </xdr:twoCellAnchor>
  <xdr:twoCellAnchor editAs="oneCell">
    <xdr:from>
      <xdr:col>6</xdr:col>
      <xdr:colOff>371475</xdr:colOff>
      <xdr:row>0</xdr:row>
      <xdr:rowOff>19050</xdr:rowOff>
    </xdr:from>
    <xdr:to>
      <xdr:col>7</xdr:col>
      <xdr:colOff>666750</xdr:colOff>
      <xdr:row>1</xdr:row>
      <xdr:rowOff>76200</xdr:rowOff>
    </xdr:to>
    <xdr:pic>
      <xdr:nvPicPr>
        <xdr:cNvPr id="12815481" name="Picture 4" descr="beeldlogo-VDAB_kleu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762625" y="19050"/>
          <a:ext cx="10096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28575</xdr:rowOff>
    </xdr:from>
    <xdr:to>
      <xdr:col>7</xdr:col>
      <xdr:colOff>714375</xdr:colOff>
      <xdr:row>62</xdr:row>
      <xdr:rowOff>57150</xdr:rowOff>
    </xdr:to>
    <xdr:graphicFrame macro="">
      <xdr:nvGraphicFramePr>
        <xdr:cNvPr id="12815482" name="Grafiek 5"/>
        <xdr:cNvGraphicFramePr/>
      </xdr:nvGraphicFramePr>
      <xdr:xfrm>
        <a:off x="0" y="7648575"/>
        <a:ext cx="6819900" cy="4076700"/>
      </xdr:xfrm>
      <a:graphic>
        <a:graphicData uri="http://schemas.openxmlformats.org/drawingml/2006/chart">
          <c:chart xmlns:c="http://schemas.openxmlformats.org/drawingml/2006/chart" r:id="rId5"/>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457200</xdr:colOff>
      <xdr:row>34</xdr:row>
      <xdr:rowOff>0</xdr:rowOff>
    </xdr:to>
    <xdr:graphicFrame macro="">
      <xdr:nvGraphicFramePr>
        <xdr:cNvPr id="12821621" name="Grafiek 1"/>
        <xdr:cNvGraphicFramePr/>
      </xdr:nvGraphicFramePr>
      <xdr:xfrm>
        <a:off x="0" y="6943725"/>
        <a:ext cx="6610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7</xdr:col>
      <xdr:colOff>419100</xdr:colOff>
      <xdr:row>34</xdr:row>
      <xdr:rowOff>0</xdr:rowOff>
    </xdr:to>
    <xdr:graphicFrame macro="">
      <xdr:nvGraphicFramePr>
        <xdr:cNvPr id="12821622" name="Grafiek 2"/>
        <xdr:cNvGraphicFramePr/>
      </xdr:nvGraphicFramePr>
      <xdr:xfrm>
        <a:off x="0" y="6943725"/>
        <a:ext cx="657225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7</xdr:col>
      <xdr:colOff>438150</xdr:colOff>
      <xdr:row>34</xdr:row>
      <xdr:rowOff>0</xdr:rowOff>
    </xdr:to>
    <xdr:graphicFrame macro="">
      <xdr:nvGraphicFramePr>
        <xdr:cNvPr id="12821623" name="Grafiek 3"/>
        <xdr:cNvGraphicFramePr/>
      </xdr:nvGraphicFramePr>
      <xdr:xfrm>
        <a:off x="0" y="6943725"/>
        <a:ext cx="6591300" cy="0"/>
      </xdr:xfrm>
      <a:graphic>
        <a:graphicData uri="http://schemas.openxmlformats.org/drawingml/2006/chart">
          <c:chart xmlns:c="http://schemas.openxmlformats.org/drawingml/2006/chart" r:id="rId3"/>
        </a:graphicData>
      </a:graphic>
    </xdr:graphicFrame>
    <xdr:clientData/>
  </xdr:twoCellAnchor>
  <xdr:twoCellAnchor editAs="oneCell">
    <xdr:from>
      <xdr:col>6</xdr:col>
      <xdr:colOff>352425</xdr:colOff>
      <xdr:row>0</xdr:row>
      <xdr:rowOff>19050</xdr:rowOff>
    </xdr:from>
    <xdr:to>
      <xdr:col>7</xdr:col>
      <xdr:colOff>600075</xdr:colOff>
      <xdr:row>1</xdr:row>
      <xdr:rowOff>76200</xdr:rowOff>
    </xdr:to>
    <xdr:pic>
      <xdr:nvPicPr>
        <xdr:cNvPr id="12821624" name="Picture 4" descr="beeldlogo-VDAB_kleu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743575" y="19050"/>
          <a:ext cx="10096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95250</xdr:rowOff>
    </xdr:from>
    <xdr:to>
      <xdr:col>8</xdr:col>
      <xdr:colOff>19050</xdr:colOff>
      <xdr:row>58</xdr:row>
      <xdr:rowOff>133350</xdr:rowOff>
    </xdr:to>
    <xdr:graphicFrame macro="">
      <xdr:nvGraphicFramePr>
        <xdr:cNvPr id="12821625" name="Grafiek 5"/>
        <xdr:cNvGraphicFramePr/>
      </xdr:nvGraphicFramePr>
      <xdr:xfrm>
        <a:off x="0" y="7800975"/>
        <a:ext cx="6886575" cy="3114675"/>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17</xdr:col>
      <xdr:colOff>352425</xdr:colOff>
      <xdr:row>32</xdr:row>
      <xdr:rowOff>19050</xdr:rowOff>
    </xdr:to>
    <xdr:graphicFrame macro="">
      <xdr:nvGraphicFramePr>
        <xdr:cNvPr id="42441" name="Grafiek 1"/>
        <xdr:cNvGraphicFramePr/>
      </xdr:nvGraphicFramePr>
      <xdr:xfrm>
        <a:off x="0" y="781050"/>
        <a:ext cx="10715625" cy="4695825"/>
      </xdr:xfrm>
      <a:graphic>
        <a:graphicData uri="http://schemas.openxmlformats.org/drawingml/2006/chart">
          <c:chart xmlns:c="http://schemas.openxmlformats.org/drawingml/2006/chart" r:id="rId1"/>
        </a:graphicData>
      </a:graphic>
    </xdr:graphicFrame>
    <xdr:clientData/>
  </xdr:twoCellAnchor>
  <xdr:twoCellAnchor editAs="oneCell">
    <xdr:from>
      <xdr:col>16</xdr:col>
      <xdr:colOff>152400</xdr:colOff>
      <xdr:row>0</xdr:row>
      <xdr:rowOff>19050</xdr:rowOff>
    </xdr:from>
    <xdr:to>
      <xdr:col>17</xdr:col>
      <xdr:colOff>552450</xdr:colOff>
      <xdr:row>1</xdr:row>
      <xdr:rowOff>76200</xdr:rowOff>
    </xdr:to>
    <xdr:pic>
      <xdr:nvPicPr>
        <xdr:cNvPr id="42442"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906000" y="19050"/>
          <a:ext cx="10096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0</xdr:row>
      <xdr:rowOff>0</xdr:rowOff>
    </xdr:from>
    <xdr:to>
      <xdr:col>5</xdr:col>
      <xdr:colOff>1200150</xdr:colOff>
      <xdr:row>1</xdr:row>
      <xdr:rowOff>57150</xdr:rowOff>
    </xdr:to>
    <xdr:pic>
      <xdr:nvPicPr>
        <xdr:cNvPr id="43237"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48525" y="0"/>
          <a:ext cx="1038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14</xdr:col>
      <xdr:colOff>600075</xdr:colOff>
      <xdr:row>12</xdr:row>
      <xdr:rowOff>104775</xdr:rowOff>
    </xdr:to>
    <xdr:graphicFrame macro="">
      <xdr:nvGraphicFramePr>
        <xdr:cNvPr id="10698074" name="Grafiek 1"/>
        <xdr:cNvGraphicFramePr/>
      </xdr:nvGraphicFramePr>
      <xdr:xfrm>
        <a:off x="0" y="771525"/>
        <a:ext cx="9134475" cy="1628775"/>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409575</xdr:colOff>
      <xdr:row>0</xdr:row>
      <xdr:rowOff>28575</xdr:rowOff>
    </xdr:from>
    <xdr:to>
      <xdr:col>14</xdr:col>
      <xdr:colOff>561975</xdr:colOff>
      <xdr:row>1</xdr:row>
      <xdr:rowOff>200025</xdr:rowOff>
    </xdr:to>
    <xdr:pic>
      <xdr:nvPicPr>
        <xdr:cNvPr id="10698075"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724775" y="285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409575</xdr:colOff>
      <xdr:row>14</xdr:row>
      <xdr:rowOff>28575</xdr:rowOff>
    </xdr:from>
    <xdr:to>
      <xdr:col>14</xdr:col>
      <xdr:colOff>561975</xdr:colOff>
      <xdr:row>15</xdr:row>
      <xdr:rowOff>200025</xdr:rowOff>
    </xdr:to>
    <xdr:pic>
      <xdr:nvPicPr>
        <xdr:cNvPr id="10698076" name="Picture 3"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724775" y="26479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14</xdr:col>
      <xdr:colOff>552450</xdr:colOff>
      <xdr:row>49</xdr:row>
      <xdr:rowOff>142875</xdr:rowOff>
    </xdr:to>
    <xdr:graphicFrame macro="">
      <xdr:nvGraphicFramePr>
        <xdr:cNvPr id="10698077" name="Grafiek 4"/>
        <xdr:cNvGraphicFramePr/>
      </xdr:nvGraphicFramePr>
      <xdr:xfrm>
        <a:off x="0" y="3457575"/>
        <a:ext cx="9086850" cy="5324475"/>
      </xdr:xfrm>
      <a:graphic>
        <a:graphicData uri="http://schemas.openxmlformats.org/drawingml/2006/chart">
          <c:chart xmlns:c="http://schemas.openxmlformats.org/drawingml/2006/chart" r:id="rId3"/>
        </a:graphicData>
      </a:graphic>
    </xdr:graphicFrame>
    <xdr:clientData/>
  </xdr:twoCellAnchor>
  <xdr:twoCellAnchor editAs="oneCell">
    <xdr:from>
      <xdr:col>12</xdr:col>
      <xdr:colOff>409575</xdr:colOff>
      <xdr:row>51</xdr:row>
      <xdr:rowOff>28575</xdr:rowOff>
    </xdr:from>
    <xdr:to>
      <xdr:col>14</xdr:col>
      <xdr:colOff>561975</xdr:colOff>
      <xdr:row>52</xdr:row>
      <xdr:rowOff>200025</xdr:rowOff>
    </xdr:to>
    <xdr:pic>
      <xdr:nvPicPr>
        <xdr:cNvPr id="10698078" name="Picture 6"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724775" y="899160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14</xdr:col>
      <xdr:colOff>571500</xdr:colOff>
      <xdr:row>87</xdr:row>
      <xdr:rowOff>0</xdr:rowOff>
    </xdr:to>
    <xdr:graphicFrame macro="">
      <xdr:nvGraphicFramePr>
        <xdr:cNvPr id="10698079" name="Grafiek 7"/>
        <xdr:cNvGraphicFramePr/>
      </xdr:nvGraphicFramePr>
      <xdr:xfrm>
        <a:off x="0" y="9801225"/>
        <a:ext cx="9105900" cy="534352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514350</xdr:colOff>
      <xdr:row>0</xdr:row>
      <xdr:rowOff>38100</xdr:rowOff>
    </xdr:from>
    <xdr:to>
      <xdr:col>13</xdr:col>
      <xdr:colOff>542925</xdr:colOff>
      <xdr:row>2</xdr:row>
      <xdr:rowOff>0</xdr:rowOff>
    </xdr:to>
    <xdr:pic>
      <xdr:nvPicPr>
        <xdr:cNvPr id="14408713"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19950" y="38100"/>
          <a:ext cx="1247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123825</xdr:rowOff>
    </xdr:from>
    <xdr:to>
      <xdr:col>13</xdr:col>
      <xdr:colOff>590550</xdr:colOff>
      <xdr:row>31</xdr:row>
      <xdr:rowOff>95250</xdr:rowOff>
    </xdr:to>
    <xdr:graphicFrame macro="">
      <xdr:nvGraphicFramePr>
        <xdr:cNvPr id="14408714" name="Grafiek 2"/>
        <xdr:cNvGraphicFramePr/>
      </xdr:nvGraphicFramePr>
      <xdr:xfrm>
        <a:off x="0" y="723900"/>
        <a:ext cx="8515350" cy="4667250"/>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590550</xdr:colOff>
      <xdr:row>32</xdr:row>
      <xdr:rowOff>57150</xdr:rowOff>
    </xdr:from>
    <xdr:to>
      <xdr:col>13</xdr:col>
      <xdr:colOff>533400</xdr:colOff>
      <xdr:row>33</xdr:row>
      <xdr:rowOff>142875</xdr:rowOff>
    </xdr:to>
    <xdr:pic>
      <xdr:nvPicPr>
        <xdr:cNvPr id="14408715" name="Picture 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96150" y="5514975"/>
          <a:ext cx="1162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34</xdr:row>
      <xdr:rowOff>133350</xdr:rowOff>
    </xdr:from>
    <xdr:to>
      <xdr:col>14</xdr:col>
      <xdr:colOff>9525</xdr:colOff>
      <xdr:row>63</xdr:row>
      <xdr:rowOff>104775</xdr:rowOff>
    </xdr:to>
    <xdr:graphicFrame macro="">
      <xdr:nvGraphicFramePr>
        <xdr:cNvPr id="14408716" name="Grafiek 4"/>
        <xdr:cNvGraphicFramePr/>
      </xdr:nvGraphicFramePr>
      <xdr:xfrm>
        <a:off x="19050" y="6191250"/>
        <a:ext cx="8524875" cy="4667250"/>
      </xdr:xfrm>
      <a:graphic>
        <a:graphicData uri="http://schemas.openxmlformats.org/drawingml/2006/chart">
          <c:chart xmlns:c="http://schemas.openxmlformats.org/drawingml/2006/chart" r:id="rId3"/>
        </a:graphicData>
      </a:graphic>
    </xdr:graphicFrame>
    <xdr:clientData/>
  </xdr:twoCellAnchor>
  <xdr:twoCellAnchor editAs="oneCell">
    <xdr:from>
      <xdr:col>12</xdr:col>
      <xdr:colOff>28575</xdr:colOff>
      <xdr:row>65</xdr:row>
      <xdr:rowOff>47625</xdr:rowOff>
    </xdr:from>
    <xdr:to>
      <xdr:col>13</xdr:col>
      <xdr:colOff>542925</xdr:colOff>
      <xdr:row>66</xdr:row>
      <xdr:rowOff>114300</xdr:rowOff>
    </xdr:to>
    <xdr:pic>
      <xdr:nvPicPr>
        <xdr:cNvPr id="14408717" name="Picture 5"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43775" y="11125200"/>
          <a:ext cx="11239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68</xdr:row>
      <xdr:rowOff>0</xdr:rowOff>
    </xdr:from>
    <xdr:to>
      <xdr:col>13</xdr:col>
      <xdr:colOff>552450</xdr:colOff>
      <xdr:row>96</xdr:row>
      <xdr:rowOff>133350</xdr:rowOff>
    </xdr:to>
    <xdr:graphicFrame macro="">
      <xdr:nvGraphicFramePr>
        <xdr:cNvPr id="14408718" name="Grafiek 6"/>
        <xdr:cNvGraphicFramePr/>
      </xdr:nvGraphicFramePr>
      <xdr:xfrm>
        <a:off x="0" y="11839575"/>
        <a:ext cx="8477250" cy="4667250"/>
      </xdr:xfrm>
      <a:graphic>
        <a:graphicData uri="http://schemas.openxmlformats.org/drawingml/2006/chart">
          <c:chart xmlns:c="http://schemas.openxmlformats.org/drawingml/2006/chart" r:id="rId4"/>
        </a:graphicData>
      </a:graphic>
    </xdr:graphicFrame>
    <xdr:clientData/>
  </xdr:twoCellAnchor>
  <xdr:twoCellAnchor editAs="oneCell">
    <xdr:from>
      <xdr:col>12</xdr:col>
      <xdr:colOff>47625</xdr:colOff>
      <xdr:row>98</xdr:row>
      <xdr:rowOff>57150</xdr:rowOff>
    </xdr:from>
    <xdr:to>
      <xdr:col>13</xdr:col>
      <xdr:colOff>552450</xdr:colOff>
      <xdr:row>99</xdr:row>
      <xdr:rowOff>123825</xdr:rowOff>
    </xdr:to>
    <xdr:pic>
      <xdr:nvPicPr>
        <xdr:cNvPr id="14408719" name="Picture 7"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62825" y="16754475"/>
          <a:ext cx="11144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101</xdr:row>
      <xdr:rowOff>0</xdr:rowOff>
    </xdr:from>
    <xdr:to>
      <xdr:col>13</xdr:col>
      <xdr:colOff>561975</xdr:colOff>
      <xdr:row>129</xdr:row>
      <xdr:rowOff>133350</xdr:rowOff>
    </xdr:to>
    <xdr:graphicFrame macro="">
      <xdr:nvGraphicFramePr>
        <xdr:cNvPr id="14408720" name="Grafiek 8"/>
        <xdr:cNvGraphicFramePr/>
      </xdr:nvGraphicFramePr>
      <xdr:xfrm>
        <a:off x="0" y="17459325"/>
        <a:ext cx="8486775" cy="4667250"/>
      </xdr:xfrm>
      <a:graphic>
        <a:graphicData uri="http://schemas.openxmlformats.org/drawingml/2006/chart">
          <c:chart xmlns:c="http://schemas.openxmlformats.org/drawingml/2006/chart" r:id="rId5"/>
        </a:graphicData>
      </a:graphic>
    </xdr:graphicFrame>
    <xdr:clientData/>
  </xdr:twoCellAnchor>
  <xdr:twoCellAnchor editAs="oneCell">
    <xdr:from>
      <xdr:col>12</xdr:col>
      <xdr:colOff>38100</xdr:colOff>
      <xdr:row>131</xdr:row>
      <xdr:rowOff>57150</xdr:rowOff>
    </xdr:from>
    <xdr:to>
      <xdr:col>13</xdr:col>
      <xdr:colOff>561975</xdr:colOff>
      <xdr:row>132</xdr:row>
      <xdr:rowOff>133350</xdr:rowOff>
    </xdr:to>
    <xdr:pic>
      <xdr:nvPicPr>
        <xdr:cNvPr id="14408721" name="Picture 9"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53300" y="22374225"/>
          <a:ext cx="11334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66675</xdr:rowOff>
    </xdr:from>
    <xdr:to>
      <xdr:col>13</xdr:col>
      <xdr:colOff>581025</xdr:colOff>
      <xdr:row>162</xdr:row>
      <xdr:rowOff>38100</xdr:rowOff>
    </xdr:to>
    <xdr:graphicFrame macro="">
      <xdr:nvGraphicFramePr>
        <xdr:cNvPr id="14408722" name="Grafiek 10"/>
        <xdr:cNvGraphicFramePr/>
      </xdr:nvGraphicFramePr>
      <xdr:xfrm>
        <a:off x="0" y="22983825"/>
        <a:ext cx="8505825" cy="4667250"/>
      </xdr:xfrm>
      <a:graphic>
        <a:graphicData uri="http://schemas.openxmlformats.org/drawingml/2006/chart">
          <c:chart xmlns:c="http://schemas.openxmlformats.org/drawingml/2006/chart" r:id="rId6"/>
        </a:graphicData>
      </a:graphic>
    </xdr:graphicFrame>
    <xdr:clientData/>
  </xdr:twoCellAnchor>
  <xdr:twoCellAnchor editAs="oneCell">
    <xdr:from>
      <xdr:col>12</xdr:col>
      <xdr:colOff>57150</xdr:colOff>
      <xdr:row>164</xdr:row>
      <xdr:rowOff>57150</xdr:rowOff>
    </xdr:from>
    <xdr:to>
      <xdr:col>13</xdr:col>
      <xdr:colOff>561975</xdr:colOff>
      <xdr:row>165</xdr:row>
      <xdr:rowOff>123825</xdr:rowOff>
    </xdr:to>
    <xdr:pic>
      <xdr:nvPicPr>
        <xdr:cNvPr id="14408723" name="Picture 1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72350" y="27993975"/>
          <a:ext cx="11144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167</xdr:row>
      <xdr:rowOff>0</xdr:rowOff>
    </xdr:from>
    <xdr:to>
      <xdr:col>14</xdr:col>
      <xdr:colOff>19050</xdr:colOff>
      <xdr:row>195</xdr:row>
      <xdr:rowOff>133350</xdr:rowOff>
    </xdr:to>
    <xdr:graphicFrame macro="">
      <xdr:nvGraphicFramePr>
        <xdr:cNvPr id="14408724" name="Grafiek 12"/>
        <xdr:cNvGraphicFramePr/>
      </xdr:nvGraphicFramePr>
      <xdr:xfrm>
        <a:off x="0" y="28698825"/>
        <a:ext cx="8553450" cy="4667250"/>
      </xdr:xfrm>
      <a:graphic>
        <a:graphicData uri="http://schemas.openxmlformats.org/drawingml/2006/chart">
          <c:chart xmlns:c="http://schemas.openxmlformats.org/drawingml/2006/chart" r:id="rId7"/>
        </a:graphicData>
      </a:graphic>
    </xdr:graphicFrame>
    <xdr:clientData/>
  </xdr:twoCellAnchor>
  <xdr:twoCellAnchor editAs="oneCell">
    <xdr:from>
      <xdr:col>12</xdr:col>
      <xdr:colOff>9525</xdr:colOff>
      <xdr:row>197</xdr:row>
      <xdr:rowOff>57150</xdr:rowOff>
    </xdr:from>
    <xdr:to>
      <xdr:col>13</xdr:col>
      <xdr:colOff>561975</xdr:colOff>
      <xdr:row>198</xdr:row>
      <xdr:rowOff>142875</xdr:rowOff>
    </xdr:to>
    <xdr:pic>
      <xdr:nvPicPr>
        <xdr:cNvPr id="14408725" name="Picture 1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24725" y="33613725"/>
          <a:ext cx="1162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200</xdr:row>
      <xdr:rowOff>0</xdr:rowOff>
    </xdr:from>
    <xdr:to>
      <xdr:col>13</xdr:col>
      <xdr:colOff>600075</xdr:colOff>
      <xdr:row>228</xdr:row>
      <xdr:rowOff>133350</xdr:rowOff>
    </xdr:to>
    <xdr:graphicFrame macro="">
      <xdr:nvGraphicFramePr>
        <xdr:cNvPr id="14408726" name="Grafiek 14"/>
        <xdr:cNvGraphicFramePr/>
      </xdr:nvGraphicFramePr>
      <xdr:xfrm>
        <a:off x="0" y="34318575"/>
        <a:ext cx="8524875" cy="4667250"/>
      </xdr:xfrm>
      <a:graphic>
        <a:graphicData uri="http://schemas.openxmlformats.org/drawingml/2006/chart">
          <c:chart xmlns:c="http://schemas.openxmlformats.org/drawingml/2006/chart" r:id="rId8"/>
        </a:graphicData>
      </a:graphic>
    </xdr:graphicFrame>
    <xdr:clientData/>
  </xdr:twoCellAnchor>
  <xdr:twoCellAnchor editAs="oneCell">
    <xdr:from>
      <xdr:col>12</xdr:col>
      <xdr:colOff>19050</xdr:colOff>
      <xdr:row>229</xdr:row>
      <xdr:rowOff>47625</xdr:rowOff>
    </xdr:from>
    <xdr:to>
      <xdr:col>13</xdr:col>
      <xdr:colOff>571500</xdr:colOff>
      <xdr:row>230</xdr:row>
      <xdr:rowOff>133350</xdr:rowOff>
    </xdr:to>
    <xdr:pic>
      <xdr:nvPicPr>
        <xdr:cNvPr id="14408727" name="Picture 15"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0" y="39062025"/>
          <a:ext cx="1162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231</xdr:row>
      <xdr:rowOff>133350</xdr:rowOff>
    </xdr:from>
    <xdr:to>
      <xdr:col>13</xdr:col>
      <xdr:colOff>552450</xdr:colOff>
      <xdr:row>260</xdr:row>
      <xdr:rowOff>104775</xdr:rowOff>
    </xdr:to>
    <xdr:graphicFrame macro="">
      <xdr:nvGraphicFramePr>
        <xdr:cNvPr id="14408728" name="Grafiek 16"/>
        <xdr:cNvGraphicFramePr/>
      </xdr:nvGraphicFramePr>
      <xdr:xfrm>
        <a:off x="0" y="39747825"/>
        <a:ext cx="8477250" cy="4667250"/>
      </xdr:xfrm>
      <a:graphic>
        <a:graphicData uri="http://schemas.openxmlformats.org/drawingml/2006/chart">
          <c:chart xmlns:c="http://schemas.openxmlformats.org/drawingml/2006/chart" r:id="rId9"/>
        </a:graphicData>
      </a:graphic>
    </xdr:graphicFrame>
    <xdr:clientData/>
  </xdr:twoCellAnchor>
  <xdr:twoCellAnchor editAs="oneCell">
    <xdr:from>
      <xdr:col>12</xdr:col>
      <xdr:colOff>47625</xdr:colOff>
      <xdr:row>262</xdr:row>
      <xdr:rowOff>66675</xdr:rowOff>
    </xdr:from>
    <xdr:to>
      <xdr:col>13</xdr:col>
      <xdr:colOff>542925</xdr:colOff>
      <xdr:row>263</xdr:row>
      <xdr:rowOff>133350</xdr:rowOff>
    </xdr:to>
    <xdr:pic>
      <xdr:nvPicPr>
        <xdr:cNvPr id="14408729" name="Picture 17"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62825" y="44700825"/>
          <a:ext cx="11049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265</xdr:row>
      <xdr:rowOff>0</xdr:rowOff>
    </xdr:from>
    <xdr:to>
      <xdr:col>13</xdr:col>
      <xdr:colOff>561975</xdr:colOff>
      <xdr:row>293</xdr:row>
      <xdr:rowOff>142875</xdr:rowOff>
    </xdr:to>
    <xdr:graphicFrame macro="">
      <xdr:nvGraphicFramePr>
        <xdr:cNvPr id="14408730" name="Grafiek 18"/>
        <xdr:cNvGraphicFramePr/>
      </xdr:nvGraphicFramePr>
      <xdr:xfrm>
        <a:off x="0" y="45396150"/>
        <a:ext cx="8486775" cy="4676775"/>
      </xdr:xfrm>
      <a:graphic>
        <a:graphicData uri="http://schemas.openxmlformats.org/drawingml/2006/chart">
          <c:chart xmlns:c="http://schemas.openxmlformats.org/drawingml/2006/chart" r:id="rId10"/>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781050</xdr:colOff>
      <xdr:row>0</xdr:row>
      <xdr:rowOff>57150</xdr:rowOff>
    </xdr:from>
    <xdr:to>
      <xdr:col>4</xdr:col>
      <xdr:colOff>2181225</xdr:colOff>
      <xdr:row>1</xdr:row>
      <xdr:rowOff>200025</xdr:rowOff>
    </xdr:to>
    <xdr:pic>
      <xdr:nvPicPr>
        <xdr:cNvPr id="46993"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57950" y="57150"/>
          <a:ext cx="14001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18</xdr:row>
      <xdr:rowOff>104775</xdr:rowOff>
    </xdr:from>
    <xdr:to>
      <xdr:col>4</xdr:col>
      <xdr:colOff>2133600</xdr:colOff>
      <xdr:row>50</xdr:row>
      <xdr:rowOff>57150</xdr:rowOff>
    </xdr:to>
    <xdr:graphicFrame macro="">
      <xdr:nvGraphicFramePr>
        <xdr:cNvPr id="46994" name="Grafiek 2"/>
        <xdr:cNvGraphicFramePr/>
      </xdr:nvGraphicFramePr>
      <xdr:xfrm>
        <a:off x="9525" y="4457700"/>
        <a:ext cx="7800975" cy="51339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53</xdr:row>
      <xdr:rowOff>19050</xdr:rowOff>
    </xdr:from>
    <xdr:to>
      <xdr:col>4</xdr:col>
      <xdr:colOff>590550</xdr:colOff>
      <xdr:row>73</xdr:row>
      <xdr:rowOff>161925</xdr:rowOff>
    </xdr:to>
    <xdr:graphicFrame macro="">
      <xdr:nvGraphicFramePr>
        <xdr:cNvPr id="46995" name="Grafiek 3"/>
        <xdr:cNvGraphicFramePr/>
      </xdr:nvGraphicFramePr>
      <xdr:xfrm>
        <a:off x="228600" y="10344150"/>
        <a:ext cx="6038850" cy="3381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79</xdr:row>
      <xdr:rowOff>0</xdr:rowOff>
    </xdr:from>
    <xdr:to>
      <xdr:col>4</xdr:col>
      <xdr:colOff>2143125</xdr:colOff>
      <xdr:row>106</xdr:row>
      <xdr:rowOff>95250</xdr:rowOff>
    </xdr:to>
    <xdr:graphicFrame macro="">
      <xdr:nvGraphicFramePr>
        <xdr:cNvPr id="46996" name="Grafiek 4"/>
        <xdr:cNvGraphicFramePr/>
      </xdr:nvGraphicFramePr>
      <xdr:xfrm>
        <a:off x="0" y="14839950"/>
        <a:ext cx="7820025" cy="44672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5838825</xdr:colOff>
      <xdr:row>0</xdr:row>
      <xdr:rowOff>47625</xdr:rowOff>
    </xdr:from>
    <xdr:to>
      <xdr:col>2</xdr:col>
      <xdr:colOff>7029450</xdr:colOff>
      <xdr:row>1</xdr:row>
      <xdr:rowOff>104775</xdr:rowOff>
    </xdr:to>
    <xdr:pic>
      <xdr:nvPicPr>
        <xdr:cNvPr id="2278"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43700" y="47625"/>
          <a:ext cx="11906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0</xdr:row>
      <xdr:rowOff>57150</xdr:rowOff>
    </xdr:from>
    <xdr:to>
      <xdr:col>10</xdr:col>
      <xdr:colOff>533400</xdr:colOff>
      <xdr:row>2</xdr:row>
      <xdr:rowOff>114300</xdr:rowOff>
    </xdr:to>
    <xdr:pic>
      <xdr:nvPicPr>
        <xdr:cNvPr id="7993121"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257800" y="571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5</xdr:row>
      <xdr:rowOff>47625</xdr:rowOff>
    </xdr:from>
    <xdr:to>
      <xdr:col>10</xdr:col>
      <xdr:colOff>533400</xdr:colOff>
      <xdr:row>30</xdr:row>
      <xdr:rowOff>9525</xdr:rowOff>
    </xdr:to>
    <xdr:graphicFrame macro="">
      <xdr:nvGraphicFramePr>
        <xdr:cNvPr id="7993122" name="Grafiek 2"/>
        <xdr:cNvGraphicFramePr/>
      </xdr:nvGraphicFramePr>
      <xdr:xfrm>
        <a:off x="19050" y="1390650"/>
        <a:ext cx="6610350" cy="4010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66675</xdr:rowOff>
    </xdr:from>
    <xdr:to>
      <xdr:col>10</xdr:col>
      <xdr:colOff>552450</xdr:colOff>
      <xdr:row>55</xdr:row>
      <xdr:rowOff>123825</xdr:rowOff>
    </xdr:to>
    <xdr:graphicFrame macro="">
      <xdr:nvGraphicFramePr>
        <xdr:cNvPr id="7993123" name="Grafiek 3"/>
        <xdr:cNvGraphicFramePr/>
      </xdr:nvGraphicFramePr>
      <xdr:xfrm>
        <a:off x="0" y="6172200"/>
        <a:ext cx="6648450" cy="36195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28575</xdr:rowOff>
    </xdr:from>
    <xdr:to>
      <xdr:col>10</xdr:col>
      <xdr:colOff>523875</xdr:colOff>
      <xdr:row>79</xdr:row>
      <xdr:rowOff>95250</xdr:rowOff>
    </xdr:to>
    <xdr:graphicFrame macro="">
      <xdr:nvGraphicFramePr>
        <xdr:cNvPr id="7993124" name="Grafiek 4"/>
        <xdr:cNvGraphicFramePr/>
      </xdr:nvGraphicFramePr>
      <xdr:xfrm>
        <a:off x="0" y="10410825"/>
        <a:ext cx="6619875" cy="34671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82</xdr:row>
      <xdr:rowOff>57150</xdr:rowOff>
    </xdr:from>
    <xdr:to>
      <xdr:col>10</xdr:col>
      <xdr:colOff>542925</xdr:colOff>
      <xdr:row>103</xdr:row>
      <xdr:rowOff>57150</xdr:rowOff>
    </xdr:to>
    <xdr:graphicFrame macro="">
      <xdr:nvGraphicFramePr>
        <xdr:cNvPr id="7993125" name="Grafiek 5"/>
        <xdr:cNvGraphicFramePr/>
      </xdr:nvGraphicFramePr>
      <xdr:xfrm>
        <a:off x="0" y="14554200"/>
        <a:ext cx="6638925" cy="34004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106</xdr:row>
      <xdr:rowOff>104775</xdr:rowOff>
    </xdr:from>
    <xdr:to>
      <xdr:col>10</xdr:col>
      <xdr:colOff>571500</xdr:colOff>
      <xdr:row>127</xdr:row>
      <xdr:rowOff>57150</xdr:rowOff>
    </xdr:to>
    <xdr:graphicFrame macro="">
      <xdr:nvGraphicFramePr>
        <xdr:cNvPr id="7993126" name="Grafiek 6"/>
        <xdr:cNvGraphicFramePr/>
      </xdr:nvGraphicFramePr>
      <xdr:xfrm>
        <a:off x="0" y="18716625"/>
        <a:ext cx="6667500" cy="335280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130</xdr:row>
      <xdr:rowOff>38100</xdr:rowOff>
    </xdr:from>
    <xdr:to>
      <xdr:col>10</xdr:col>
      <xdr:colOff>552450</xdr:colOff>
      <xdr:row>153</xdr:row>
      <xdr:rowOff>57150</xdr:rowOff>
    </xdr:to>
    <xdr:graphicFrame macro="">
      <xdr:nvGraphicFramePr>
        <xdr:cNvPr id="7993127" name="Grafiek 4"/>
        <xdr:cNvGraphicFramePr/>
      </xdr:nvGraphicFramePr>
      <xdr:xfrm>
        <a:off x="19050" y="22764750"/>
        <a:ext cx="6629400" cy="37433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156</xdr:row>
      <xdr:rowOff>47625</xdr:rowOff>
    </xdr:from>
    <xdr:to>
      <xdr:col>10</xdr:col>
      <xdr:colOff>523875</xdr:colOff>
      <xdr:row>179</xdr:row>
      <xdr:rowOff>66675</xdr:rowOff>
    </xdr:to>
    <xdr:graphicFrame macro="">
      <xdr:nvGraphicFramePr>
        <xdr:cNvPr id="7993128" name="Grafiek 4"/>
        <xdr:cNvGraphicFramePr/>
      </xdr:nvGraphicFramePr>
      <xdr:xfrm>
        <a:off x="0" y="27212925"/>
        <a:ext cx="6619875" cy="3743325"/>
      </xdr:xfrm>
      <a:graphic>
        <a:graphicData uri="http://schemas.openxmlformats.org/drawingml/2006/chart">
          <c:chart xmlns:c="http://schemas.openxmlformats.org/drawingml/2006/chart" r:id="rId8"/>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0</xdr:row>
      <xdr:rowOff>66675</xdr:rowOff>
    </xdr:from>
    <xdr:to>
      <xdr:col>6</xdr:col>
      <xdr:colOff>895350</xdr:colOff>
      <xdr:row>2</xdr:row>
      <xdr:rowOff>0</xdr:rowOff>
    </xdr:to>
    <xdr:pic>
      <xdr:nvPicPr>
        <xdr:cNvPr id="49381"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29375" y="66675"/>
          <a:ext cx="1266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0</xdr:row>
      <xdr:rowOff>66675</xdr:rowOff>
    </xdr:from>
    <xdr:to>
      <xdr:col>2</xdr:col>
      <xdr:colOff>1371600</xdr:colOff>
      <xdr:row>1</xdr:row>
      <xdr:rowOff>228600</xdr:rowOff>
    </xdr:to>
    <xdr:pic>
      <xdr:nvPicPr>
        <xdr:cNvPr id="50405"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714750" y="66675"/>
          <a:ext cx="1266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11</xdr:col>
      <xdr:colOff>381000</xdr:colOff>
      <xdr:row>27</xdr:row>
      <xdr:rowOff>47625</xdr:rowOff>
    </xdr:to>
    <xdr:graphicFrame macro="">
      <xdr:nvGraphicFramePr>
        <xdr:cNvPr id="54161" name="Grafiek 1"/>
        <xdr:cNvGraphicFramePr/>
      </xdr:nvGraphicFramePr>
      <xdr:xfrm>
        <a:off x="0" y="800100"/>
        <a:ext cx="7086600" cy="39338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600075</xdr:colOff>
      <xdr:row>0</xdr:row>
      <xdr:rowOff>76200</xdr:rowOff>
    </xdr:from>
    <xdr:to>
      <xdr:col>11</xdr:col>
      <xdr:colOff>552450</xdr:colOff>
      <xdr:row>1</xdr:row>
      <xdr:rowOff>219075</xdr:rowOff>
    </xdr:to>
    <xdr:pic>
      <xdr:nvPicPr>
        <xdr:cNvPr id="54162"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86475" y="76200"/>
          <a:ext cx="1171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542925</xdr:colOff>
      <xdr:row>28</xdr:row>
      <xdr:rowOff>47625</xdr:rowOff>
    </xdr:from>
    <xdr:to>
      <xdr:col>11</xdr:col>
      <xdr:colOff>552450</xdr:colOff>
      <xdr:row>29</xdr:row>
      <xdr:rowOff>209550</xdr:rowOff>
    </xdr:to>
    <xdr:pic>
      <xdr:nvPicPr>
        <xdr:cNvPr id="54163" name="Picture 3"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29325" y="4895850"/>
          <a:ext cx="1228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66675</xdr:rowOff>
    </xdr:from>
    <xdr:to>
      <xdr:col>11</xdr:col>
      <xdr:colOff>561975</xdr:colOff>
      <xdr:row>57</xdr:row>
      <xdr:rowOff>9525</xdr:rowOff>
    </xdr:to>
    <xdr:graphicFrame macro="">
      <xdr:nvGraphicFramePr>
        <xdr:cNvPr id="54164" name="Grafiek 4"/>
        <xdr:cNvGraphicFramePr/>
      </xdr:nvGraphicFramePr>
      <xdr:xfrm>
        <a:off x="0" y="5553075"/>
        <a:ext cx="7267575" cy="43148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552450</xdr:colOff>
      <xdr:row>0</xdr:row>
      <xdr:rowOff>19050</xdr:rowOff>
    </xdr:from>
    <xdr:to>
      <xdr:col>9</xdr:col>
      <xdr:colOff>619125</xdr:colOff>
      <xdr:row>2</xdr:row>
      <xdr:rowOff>152400</xdr:rowOff>
    </xdr:to>
    <xdr:pic>
      <xdr:nvPicPr>
        <xdr:cNvPr id="9512485" name="Picture 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81775" y="19050"/>
          <a:ext cx="13049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xdr:row>
      <xdr:rowOff>142875</xdr:rowOff>
    </xdr:from>
    <xdr:to>
      <xdr:col>4</xdr:col>
      <xdr:colOff>266700</xdr:colOff>
      <xdr:row>45</xdr:row>
      <xdr:rowOff>57150</xdr:rowOff>
    </xdr:to>
    <xdr:graphicFrame macro="">
      <xdr:nvGraphicFramePr>
        <xdr:cNvPr id="9512486" name="Grafiek 4"/>
        <xdr:cNvGraphicFramePr/>
      </xdr:nvGraphicFramePr>
      <xdr:xfrm>
        <a:off x="0" y="2914650"/>
        <a:ext cx="4105275" cy="5124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0</xdr:rowOff>
    </xdr:from>
    <xdr:to>
      <xdr:col>4</xdr:col>
      <xdr:colOff>276225</xdr:colOff>
      <xdr:row>79</xdr:row>
      <xdr:rowOff>133350</xdr:rowOff>
    </xdr:to>
    <xdr:graphicFrame macro="">
      <xdr:nvGraphicFramePr>
        <xdr:cNvPr id="9512488" name="Grafiek 6"/>
        <xdr:cNvGraphicFramePr/>
      </xdr:nvGraphicFramePr>
      <xdr:xfrm>
        <a:off x="0" y="8562975"/>
        <a:ext cx="4114800" cy="51530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82</xdr:row>
      <xdr:rowOff>85725</xdr:rowOff>
    </xdr:from>
    <xdr:to>
      <xdr:col>4</xdr:col>
      <xdr:colOff>352425</xdr:colOff>
      <xdr:row>114</xdr:row>
      <xdr:rowOff>47625</xdr:rowOff>
    </xdr:to>
    <xdr:graphicFrame macro="">
      <xdr:nvGraphicFramePr>
        <xdr:cNvPr id="9512490" name="Grafiek 6"/>
        <xdr:cNvGraphicFramePr/>
      </xdr:nvGraphicFramePr>
      <xdr:xfrm>
        <a:off x="76200" y="14163675"/>
        <a:ext cx="4114800" cy="5143500"/>
      </xdr:xfrm>
      <a:graphic>
        <a:graphicData uri="http://schemas.openxmlformats.org/drawingml/2006/chart">
          <c:chart xmlns:c="http://schemas.openxmlformats.org/drawingml/2006/chart" r:id="rId4"/>
        </a:graphicData>
      </a:graphic>
    </xdr:graphicFrame>
    <xdr:clientData/>
  </xdr:twoCellAnchor>
  <xdr:twoCellAnchor>
    <xdr:from>
      <xdr:col>4</xdr:col>
      <xdr:colOff>266700</xdr:colOff>
      <xdr:row>13</xdr:row>
      <xdr:rowOff>142875</xdr:rowOff>
    </xdr:from>
    <xdr:to>
      <xdr:col>9</xdr:col>
      <xdr:colOff>581025</xdr:colOff>
      <xdr:row>45</xdr:row>
      <xdr:rowOff>38100</xdr:rowOff>
    </xdr:to>
    <xdr:graphicFrame macro="">
      <xdr:nvGraphicFramePr>
        <xdr:cNvPr id="9" name="Grafiek 9"/>
        <xdr:cNvGraphicFramePr/>
      </xdr:nvGraphicFramePr>
      <xdr:xfrm>
        <a:off x="4105275" y="2914650"/>
        <a:ext cx="3743325" cy="5105400"/>
      </xdr:xfrm>
      <a:graphic>
        <a:graphicData uri="http://schemas.openxmlformats.org/drawingml/2006/chart">
          <c:chart xmlns:c="http://schemas.openxmlformats.org/drawingml/2006/chart" r:id="rId5"/>
        </a:graphicData>
      </a:graphic>
    </xdr:graphicFrame>
    <xdr:clientData/>
  </xdr:twoCellAnchor>
  <xdr:twoCellAnchor>
    <xdr:from>
      <xdr:col>4</xdr:col>
      <xdr:colOff>209550</xdr:colOff>
      <xdr:row>48</xdr:row>
      <xdr:rowOff>47625</xdr:rowOff>
    </xdr:from>
    <xdr:to>
      <xdr:col>9</xdr:col>
      <xdr:colOff>523875</xdr:colOff>
      <xdr:row>79</xdr:row>
      <xdr:rowOff>133350</xdr:rowOff>
    </xdr:to>
    <xdr:graphicFrame macro="">
      <xdr:nvGraphicFramePr>
        <xdr:cNvPr id="10" name="Grafiek 9"/>
        <xdr:cNvGraphicFramePr/>
      </xdr:nvGraphicFramePr>
      <xdr:xfrm>
        <a:off x="4048125" y="8610600"/>
        <a:ext cx="3743325" cy="5105400"/>
      </xdr:xfrm>
      <a:graphic>
        <a:graphicData uri="http://schemas.openxmlformats.org/drawingml/2006/chart">
          <c:chart xmlns:c="http://schemas.openxmlformats.org/drawingml/2006/chart" r:id="rId6"/>
        </a:graphicData>
      </a:graphic>
    </xdr:graphicFrame>
    <xdr:clientData/>
  </xdr:twoCellAnchor>
  <xdr:twoCellAnchor>
    <xdr:from>
      <xdr:col>4</xdr:col>
      <xdr:colOff>371475</xdr:colOff>
      <xdr:row>82</xdr:row>
      <xdr:rowOff>152400</xdr:rowOff>
    </xdr:from>
    <xdr:to>
      <xdr:col>10</xdr:col>
      <xdr:colOff>9525</xdr:colOff>
      <xdr:row>114</xdr:row>
      <xdr:rowOff>66675</xdr:rowOff>
    </xdr:to>
    <xdr:graphicFrame macro="">
      <xdr:nvGraphicFramePr>
        <xdr:cNvPr id="11" name="Grafiek 10"/>
        <xdr:cNvGraphicFramePr/>
      </xdr:nvGraphicFramePr>
      <xdr:xfrm>
        <a:off x="4210050" y="14230350"/>
        <a:ext cx="3724275" cy="509587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0</xdr:row>
      <xdr:rowOff>19050</xdr:rowOff>
    </xdr:from>
    <xdr:to>
      <xdr:col>8</xdr:col>
      <xdr:colOff>66675</xdr:colOff>
      <xdr:row>1</xdr:row>
      <xdr:rowOff>161925</xdr:rowOff>
    </xdr:to>
    <xdr:pic>
      <xdr:nvPicPr>
        <xdr:cNvPr id="7938854"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24500" y="19050"/>
          <a:ext cx="1171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75</xdr:row>
      <xdr:rowOff>66675</xdr:rowOff>
    </xdr:from>
    <xdr:to>
      <xdr:col>8</xdr:col>
      <xdr:colOff>514350</xdr:colOff>
      <xdr:row>100</xdr:row>
      <xdr:rowOff>9525</xdr:rowOff>
    </xdr:to>
    <xdr:graphicFrame macro="">
      <xdr:nvGraphicFramePr>
        <xdr:cNvPr id="7938855" name="Grafiek 6"/>
        <xdr:cNvGraphicFramePr/>
      </xdr:nvGraphicFramePr>
      <xdr:xfrm>
        <a:off x="57150" y="14401800"/>
        <a:ext cx="7086600" cy="40005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102</xdr:row>
      <xdr:rowOff>66675</xdr:rowOff>
    </xdr:from>
    <xdr:to>
      <xdr:col>8</xdr:col>
      <xdr:colOff>514350</xdr:colOff>
      <xdr:row>128</xdr:row>
      <xdr:rowOff>9525</xdr:rowOff>
    </xdr:to>
    <xdr:graphicFrame macro="">
      <xdr:nvGraphicFramePr>
        <xdr:cNvPr id="7938856" name="Grafiek 7"/>
        <xdr:cNvGraphicFramePr/>
      </xdr:nvGraphicFramePr>
      <xdr:xfrm>
        <a:off x="28575" y="18878550"/>
        <a:ext cx="7115175" cy="4162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130</xdr:row>
      <xdr:rowOff>95250</xdr:rowOff>
    </xdr:from>
    <xdr:to>
      <xdr:col>8</xdr:col>
      <xdr:colOff>514350</xdr:colOff>
      <xdr:row>155</xdr:row>
      <xdr:rowOff>123825</xdr:rowOff>
    </xdr:to>
    <xdr:graphicFrame macro="">
      <xdr:nvGraphicFramePr>
        <xdr:cNvPr id="7938857" name="Grafiek 9"/>
        <xdr:cNvGraphicFramePr/>
      </xdr:nvGraphicFramePr>
      <xdr:xfrm>
        <a:off x="0" y="23545800"/>
        <a:ext cx="7143750" cy="40862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157</xdr:row>
      <xdr:rowOff>47625</xdr:rowOff>
    </xdr:from>
    <xdr:to>
      <xdr:col>8</xdr:col>
      <xdr:colOff>514350</xdr:colOff>
      <xdr:row>183</xdr:row>
      <xdr:rowOff>0</xdr:rowOff>
    </xdr:to>
    <xdr:graphicFrame macro="">
      <xdr:nvGraphicFramePr>
        <xdr:cNvPr id="7938858" name="Grafiek 10"/>
        <xdr:cNvGraphicFramePr/>
      </xdr:nvGraphicFramePr>
      <xdr:xfrm>
        <a:off x="19050" y="27974925"/>
        <a:ext cx="7124700" cy="417195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49</xdr:row>
      <xdr:rowOff>95250</xdr:rowOff>
    </xdr:from>
    <xdr:to>
      <xdr:col>4</xdr:col>
      <xdr:colOff>419100</xdr:colOff>
      <xdr:row>72</xdr:row>
      <xdr:rowOff>104775</xdr:rowOff>
    </xdr:to>
    <xdr:graphicFrame macro="">
      <xdr:nvGraphicFramePr>
        <xdr:cNvPr id="7938860" name="Grafiek 12"/>
        <xdr:cNvGraphicFramePr/>
      </xdr:nvGraphicFramePr>
      <xdr:xfrm>
        <a:off x="66675" y="10115550"/>
        <a:ext cx="3590925" cy="3743325"/>
      </xdr:xfrm>
      <a:graphic>
        <a:graphicData uri="http://schemas.openxmlformats.org/drawingml/2006/chart">
          <c:chart xmlns:c="http://schemas.openxmlformats.org/drawingml/2006/chart" r:id="rId6"/>
        </a:graphicData>
      </a:graphic>
    </xdr:graphicFrame>
    <xdr:clientData/>
  </xdr:twoCellAnchor>
  <xdr:twoCellAnchor>
    <xdr:from>
      <xdr:col>4</xdr:col>
      <xdr:colOff>428625</xdr:colOff>
      <xdr:row>49</xdr:row>
      <xdr:rowOff>95250</xdr:rowOff>
    </xdr:from>
    <xdr:to>
      <xdr:col>8</xdr:col>
      <xdr:colOff>771525</xdr:colOff>
      <xdr:row>72</xdr:row>
      <xdr:rowOff>123825</xdr:rowOff>
    </xdr:to>
    <xdr:graphicFrame macro="">
      <xdr:nvGraphicFramePr>
        <xdr:cNvPr id="7938861" name="Grafiek 13"/>
        <xdr:cNvGraphicFramePr/>
      </xdr:nvGraphicFramePr>
      <xdr:xfrm>
        <a:off x="3667125" y="10115550"/>
        <a:ext cx="3733800" cy="376237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185</xdr:row>
      <xdr:rowOff>142875</xdr:rowOff>
    </xdr:from>
    <xdr:to>
      <xdr:col>9</xdr:col>
      <xdr:colOff>9525</xdr:colOff>
      <xdr:row>217</xdr:row>
      <xdr:rowOff>104775</xdr:rowOff>
    </xdr:to>
    <xdr:graphicFrame macro="">
      <xdr:nvGraphicFramePr>
        <xdr:cNvPr id="10" name="Grafiek 9"/>
        <xdr:cNvGraphicFramePr/>
      </xdr:nvGraphicFramePr>
      <xdr:xfrm>
        <a:off x="95250" y="32708850"/>
        <a:ext cx="7391400" cy="5153025"/>
      </xdr:xfrm>
      <a:graphic>
        <a:graphicData uri="http://schemas.openxmlformats.org/drawingml/2006/chart">
          <c:chart xmlns:c="http://schemas.openxmlformats.org/drawingml/2006/chart" r:id="rId8"/>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457200</xdr:colOff>
      <xdr:row>36</xdr:row>
      <xdr:rowOff>0</xdr:rowOff>
    </xdr:to>
    <xdr:graphicFrame macro="">
      <xdr:nvGraphicFramePr>
        <xdr:cNvPr id="37777" name="Grafiek 1"/>
        <xdr:cNvGraphicFramePr/>
      </xdr:nvGraphicFramePr>
      <xdr:xfrm>
        <a:off x="0" y="7962900"/>
        <a:ext cx="6562725" cy="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171450</xdr:colOff>
      <xdr:row>0</xdr:row>
      <xdr:rowOff>66675</xdr:rowOff>
    </xdr:from>
    <xdr:to>
      <xdr:col>7</xdr:col>
      <xdr:colOff>666750</xdr:colOff>
      <xdr:row>2</xdr:row>
      <xdr:rowOff>9525</xdr:rowOff>
    </xdr:to>
    <xdr:pic>
      <xdr:nvPicPr>
        <xdr:cNvPr id="37778"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62600" y="66675"/>
          <a:ext cx="12096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419100</xdr:colOff>
      <xdr:row>36</xdr:row>
      <xdr:rowOff>0</xdr:rowOff>
    </xdr:to>
    <xdr:graphicFrame macro="">
      <xdr:nvGraphicFramePr>
        <xdr:cNvPr id="37779" name="Grafiek 3"/>
        <xdr:cNvGraphicFramePr/>
      </xdr:nvGraphicFramePr>
      <xdr:xfrm>
        <a:off x="0" y="7962900"/>
        <a:ext cx="65246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37780" name="Grafiek 4"/>
        <xdr:cNvGraphicFramePr/>
      </xdr:nvGraphicFramePr>
      <xdr:xfrm>
        <a:off x="0" y="7962900"/>
        <a:ext cx="65436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6" name="Grafiek 1"/>
        <xdr:cNvGraphicFramePr/>
      </xdr:nvGraphicFramePr>
      <xdr:xfrm>
        <a:off x="0" y="7962900"/>
        <a:ext cx="65627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7" name="Grafiek 3"/>
        <xdr:cNvGraphicFramePr/>
      </xdr:nvGraphicFramePr>
      <xdr:xfrm>
        <a:off x="0" y="7962900"/>
        <a:ext cx="65246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8" name="Grafiek 4"/>
        <xdr:cNvGraphicFramePr/>
      </xdr:nvGraphicFramePr>
      <xdr:xfrm>
        <a:off x="0" y="7962900"/>
        <a:ext cx="6543675"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7</xdr:col>
      <xdr:colOff>466725</xdr:colOff>
      <xdr:row>36</xdr:row>
      <xdr:rowOff>0</xdr:rowOff>
    </xdr:to>
    <xdr:graphicFrame macro="">
      <xdr:nvGraphicFramePr>
        <xdr:cNvPr id="9" name="Grafiek 1"/>
        <xdr:cNvGraphicFramePr/>
      </xdr:nvGraphicFramePr>
      <xdr:xfrm>
        <a:off x="0" y="7962900"/>
        <a:ext cx="657225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7</xdr:col>
      <xdr:colOff>428625</xdr:colOff>
      <xdr:row>36</xdr:row>
      <xdr:rowOff>0</xdr:rowOff>
    </xdr:to>
    <xdr:graphicFrame macro="">
      <xdr:nvGraphicFramePr>
        <xdr:cNvPr id="10" name="Grafiek 3"/>
        <xdr:cNvGraphicFramePr/>
      </xdr:nvGraphicFramePr>
      <xdr:xfrm>
        <a:off x="0" y="7962900"/>
        <a:ext cx="653415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447675</xdr:colOff>
      <xdr:row>36</xdr:row>
      <xdr:rowOff>0</xdr:rowOff>
    </xdr:to>
    <xdr:graphicFrame macro="">
      <xdr:nvGraphicFramePr>
        <xdr:cNvPr id="11" name="Grafiek 4"/>
        <xdr:cNvGraphicFramePr/>
      </xdr:nvGraphicFramePr>
      <xdr:xfrm>
        <a:off x="0" y="7962900"/>
        <a:ext cx="6553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2" name="Grafiek 1"/>
        <xdr:cNvGraphicFramePr/>
      </xdr:nvGraphicFramePr>
      <xdr:xfrm>
        <a:off x="0" y="10620375"/>
        <a:ext cx="539115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3" name="Grafiek 3"/>
        <xdr:cNvGraphicFramePr/>
      </xdr:nvGraphicFramePr>
      <xdr:xfrm>
        <a:off x="0" y="10620375"/>
        <a:ext cx="539115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4" name="Grafiek 4"/>
        <xdr:cNvGraphicFramePr/>
      </xdr:nvGraphicFramePr>
      <xdr:xfrm>
        <a:off x="0" y="10620375"/>
        <a:ext cx="5391150" cy="0"/>
      </xdr:xfrm>
      <a:graphic>
        <a:graphicData uri="http://schemas.openxmlformats.org/drawingml/2006/chart">
          <c:chart xmlns:c="http://schemas.openxmlformats.org/drawingml/2006/chart" r:id="rId1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457200</xdr:colOff>
      <xdr:row>35</xdr:row>
      <xdr:rowOff>0</xdr:rowOff>
    </xdr:to>
    <xdr:graphicFrame macro="">
      <xdr:nvGraphicFramePr>
        <xdr:cNvPr id="2" name="Grafiek 1"/>
        <xdr:cNvGraphicFramePr/>
      </xdr:nvGraphicFramePr>
      <xdr:xfrm>
        <a:off x="0" y="7800975"/>
        <a:ext cx="6562725" cy="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180975</xdr:colOff>
      <xdr:row>0</xdr:row>
      <xdr:rowOff>114300</xdr:rowOff>
    </xdr:from>
    <xdr:to>
      <xdr:col>7</xdr:col>
      <xdr:colOff>514350</xdr:colOff>
      <xdr:row>2</xdr:row>
      <xdr:rowOff>57150</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572125" y="114300"/>
          <a:ext cx="10477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0</xdr:rowOff>
    </xdr:from>
    <xdr:to>
      <xdr:col>7</xdr:col>
      <xdr:colOff>419100</xdr:colOff>
      <xdr:row>35</xdr:row>
      <xdr:rowOff>0</xdr:rowOff>
    </xdr:to>
    <xdr:graphicFrame macro="">
      <xdr:nvGraphicFramePr>
        <xdr:cNvPr id="4" name="Grafiek 3"/>
        <xdr:cNvGraphicFramePr/>
      </xdr:nvGraphicFramePr>
      <xdr:xfrm>
        <a:off x="0" y="7800975"/>
        <a:ext cx="65246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5" name="Grafiek 4"/>
        <xdr:cNvGraphicFramePr/>
      </xdr:nvGraphicFramePr>
      <xdr:xfrm>
        <a:off x="0" y="7800975"/>
        <a:ext cx="65436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35</xdr:row>
      <xdr:rowOff>0</xdr:rowOff>
    </xdr:from>
    <xdr:to>
      <xdr:col>7</xdr:col>
      <xdr:colOff>457200</xdr:colOff>
      <xdr:row>35</xdr:row>
      <xdr:rowOff>0</xdr:rowOff>
    </xdr:to>
    <xdr:graphicFrame macro="">
      <xdr:nvGraphicFramePr>
        <xdr:cNvPr id="6" name="Grafiek 1"/>
        <xdr:cNvGraphicFramePr/>
      </xdr:nvGraphicFramePr>
      <xdr:xfrm>
        <a:off x="0" y="7800975"/>
        <a:ext cx="65627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35</xdr:row>
      <xdr:rowOff>0</xdr:rowOff>
    </xdr:from>
    <xdr:to>
      <xdr:col>7</xdr:col>
      <xdr:colOff>419100</xdr:colOff>
      <xdr:row>35</xdr:row>
      <xdr:rowOff>0</xdr:rowOff>
    </xdr:to>
    <xdr:graphicFrame macro="">
      <xdr:nvGraphicFramePr>
        <xdr:cNvPr id="7" name="Grafiek 3"/>
        <xdr:cNvGraphicFramePr/>
      </xdr:nvGraphicFramePr>
      <xdr:xfrm>
        <a:off x="0" y="7800975"/>
        <a:ext cx="65246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35</xdr:row>
      <xdr:rowOff>0</xdr:rowOff>
    </xdr:from>
    <xdr:to>
      <xdr:col>7</xdr:col>
      <xdr:colOff>438150</xdr:colOff>
      <xdr:row>35</xdr:row>
      <xdr:rowOff>0</xdr:rowOff>
    </xdr:to>
    <xdr:graphicFrame macro="">
      <xdr:nvGraphicFramePr>
        <xdr:cNvPr id="8" name="Grafiek 4"/>
        <xdr:cNvGraphicFramePr/>
      </xdr:nvGraphicFramePr>
      <xdr:xfrm>
        <a:off x="0" y="7800975"/>
        <a:ext cx="6543675"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35</xdr:row>
      <xdr:rowOff>0</xdr:rowOff>
    </xdr:from>
    <xdr:to>
      <xdr:col>7</xdr:col>
      <xdr:colOff>476250</xdr:colOff>
      <xdr:row>35</xdr:row>
      <xdr:rowOff>0</xdr:rowOff>
    </xdr:to>
    <xdr:graphicFrame macro="">
      <xdr:nvGraphicFramePr>
        <xdr:cNvPr id="9" name="Grafiek 1"/>
        <xdr:cNvGraphicFramePr/>
      </xdr:nvGraphicFramePr>
      <xdr:xfrm>
        <a:off x="0" y="7800975"/>
        <a:ext cx="6581775"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35</xdr:row>
      <xdr:rowOff>0</xdr:rowOff>
    </xdr:from>
    <xdr:to>
      <xdr:col>7</xdr:col>
      <xdr:colOff>428625</xdr:colOff>
      <xdr:row>35</xdr:row>
      <xdr:rowOff>0</xdr:rowOff>
    </xdr:to>
    <xdr:graphicFrame macro="">
      <xdr:nvGraphicFramePr>
        <xdr:cNvPr id="10" name="Grafiek 3"/>
        <xdr:cNvGraphicFramePr/>
      </xdr:nvGraphicFramePr>
      <xdr:xfrm>
        <a:off x="0" y="7800975"/>
        <a:ext cx="653415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35</xdr:row>
      <xdr:rowOff>0</xdr:rowOff>
    </xdr:from>
    <xdr:to>
      <xdr:col>7</xdr:col>
      <xdr:colOff>447675</xdr:colOff>
      <xdr:row>35</xdr:row>
      <xdr:rowOff>0</xdr:rowOff>
    </xdr:to>
    <xdr:graphicFrame macro="">
      <xdr:nvGraphicFramePr>
        <xdr:cNvPr id="11" name="Grafiek 4"/>
        <xdr:cNvGraphicFramePr/>
      </xdr:nvGraphicFramePr>
      <xdr:xfrm>
        <a:off x="0" y="7800975"/>
        <a:ext cx="6553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35</xdr:row>
      <xdr:rowOff>0</xdr:rowOff>
    </xdr:from>
    <xdr:to>
      <xdr:col>6</xdr:col>
      <xdr:colOff>0</xdr:colOff>
      <xdr:row>35</xdr:row>
      <xdr:rowOff>0</xdr:rowOff>
    </xdr:to>
    <xdr:graphicFrame macro="">
      <xdr:nvGraphicFramePr>
        <xdr:cNvPr id="12" name="Grafiek 1"/>
        <xdr:cNvGraphicFramePr/>
      </xdr:nvGraphicFramePr>
      <xdr:xfrm>
        <a:off x="0" y="7800975"/>
        <a:ext cx="539115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35</xdr:row>
      <xdr:rowOff>0</xdr:rowOff>
    </xdr:from>
    <xdr:to>
      <xdr:col>6</xdr:col>
      <xdr:colOff>0</xdr:colOff>
      <xdr:row>35</xdr:row>
      <xdr:rowOff>0</xdr:rowOff>
    </xdr:to>
    <xdr:graphicFrame macro="">
      <xdr:nvGraphicFramePr>
        <xdr:cNvPr id="13" name="Grafiek 3"/>
        <xdr:cNvGraphicFramePr/>
      </xdr:nvGraphicFramePr>
      <xdr:xfrm>
        <a:off x="0" y="7800975"/>
        <a:ext cx="539115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35</xdr:row>
      <xdr:rowOff>0</xdr:rowOff>
    </xdr:from>
    <xdr:to>
      <xdr:col>6</xdr:col>
      <xdr:colOff>0</xdr:colOff>
      <xdr:row>35</xdr:row>
      <xdr:rowOff>0</xdr:rowOff>
    </xdr:to>
    <xdr:graphicFrame macro="">
      <xdr:nvGraphicFramePr>
        <xdr:cNvPr id="14" name="Grafiek 4"/>
        <xdr:cNvGraphicFramePr/>
      </xdr:nvGraphicFramePr>
      <xdr:xfrm>
        <a:off x="0" y="7800975"/>
        <a:ext cx="5391150" cy="0"/>
      </xdr:xfrm>
      <a:graphic>
        <a:graphicData uri="http://schemas.openxmlformats.org/drawingml/2006/chart">
          <c:chart xmlns:c="http://schemas.openxmlformats.org/drawingml/2006/chart" r:id="rId1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9</xdr:col>
      <xdr:colOff>495300</xdr:colOff>
      <xdr:row>29</xdr:row>
      <xdr:rowOff>66675</xdr:rowOff>
    </xdr:to>
    <xdr:graphicFrame macro="">
      <xdr:nvGraphicFramePr>
        <xdr:cNvPr id="13661195" name="Grafiek 1"/>
        <xdr:cNvGraphicFramePr/>
      </xdr:nvGraphicFramePr>
      <xdr:xfrm>
        <a:off x="0" y="638175"/>
        <a:ext cx="8534400" cy="4438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457200</xdr:colOff>
      <xdr:row>36</xdr:row>
      <xdr:rowOff>0</xdr:rowOff>
    </xdr:to>
    <xdr:graphicFrame macro="">
      <xdr:nvGraphicFramePr>
        <xdr:cNvPr id="13725760" name="Grafiek 1"/>
        <xdr:cNvGraphicFramePr/>
      </xdr:nvGraphicFramePr>
      <xdr:xfrm>
        <a:off x="0" y="7810500"/>
        <a:ext cx="6591300" cy="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371475</xdr:colOff>
      <xdr:row>0</xdr:row>
      <xdr:rowOff>76200</xdr:rowOff>
    </xdr:from>
    <xdr:to>
      <xdr:col>8</xdr:col>
      <xdr:colOff>133350</xdr:colOff>
      <xdr:row>2</xdr:row>
      <xdr:rowOff>171450</xdr:rowOff>
    </xdr:to>
    <xdr:pic>
      <xdr:nvPicPr>
        <xdr:cNvPr id="13725761"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762625" y="76200"/>
          <a:ext cx="1219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419100</xdr:colOff>
      <xdr:row>36</xdr:row>
      <xdr:rowOff>0</xdr:rowOff>
    </xdr:to>
    <xdr:graphicFrame macro="">
      <xdr:nvGraphicFramePr>
        <xdr:cNvPr id="13725762" name="Grafiek 3"/>
        <xdr:cNvGraphicFramePr/>
      </xdr:nvGraphicFramePr>
      <xdr:xfrm>
        <a:off x="0" y="781050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3725763" name="Grafiek 4"/>
        <xdr:cNvGraphicFramePr/>
      </xdr:nvGraphicFramePr>
      <xdr:xfrm>
        <a:off x="0" y="7810500"/>
        <a:ext cx="65722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3725764" name="Grafiek 5"/>
        <xdr:cNvGraphicFramePr/>
      </xdr:nvGraphicFramePr>
      <xdr:xfrm>
        <a:off x="0" y="7810500"/>
        <a:ext cx="65913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3725765" name="Grafiek 7"/>
        <xdr:cNvGraphicFramePr/>
      </xdr:nvGraphicFramePr>
      <xdr:xfrm>
        <a:off x="0" y="7810500"/>
        <a:ext cx="65532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3725766" name="Grafiek 8"/>
        <xdr:cNvGraphicFramePr/>
      </xdr:nvGraphicFramePr>
      <xdr:xfrm>
        <a:off x="0" y="7810500"/>
        <a:ext cx="657225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9" name="Grafiek 8"/>
        <xdr:cNvGraphicFramePr/>
      </xdr:nvGraphicFramePr>
      <xdr:xfrm>
        <a:off x="0" y="7810500"/>
        <a:ext cx="65913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0" name="Grafiek 9"/>
        <xdr:cNvGraphicFramePr/>
      </xdr:nvGraphicFramePr>
      <xdr:xfrm>
        <a:off x="0" y="7810500"/>
        <a:ext cx="65532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1" name="Grafiek 10"/>
        <xdr:cNvGraphicFramePr/>
      </xdr:nvGraphicFramePr>
      <xdr:xfrm>
        <a:off x="0" y="7810500"/>
        <a:ext cx="65722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2" name="Grafiek 11"/>
        <xdr:cNvGraphicFramePr/>
      </xdr:nvGraphicFramePr>
      <xdr:xfrm>
        <a:off x="0" y="7810500"/>
        <a:ext cx="539115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3" name="Grafiek 12"/>
        <xdr:cNvGraphicFramePr/>
      </xdr:nvGraphicFramePr>
      <xdr:xfrm>
        <a:off x="0" y="7810500"/>
        <a:ext cx="539115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4" name="Grafiek 13"/>
        <xdr:cNvGraphicFramePr/>
      </xdr:nvGraphicFramePr>
      <xdr:xfrm>
        <a:off x="0" y="7810500"/>
        <a:ext cx="539115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5" name="Grafiek 14"/>
        <xdr:cNvGraphicFramePr/>
      </xdr:nvGraphicFramePr>
      <xdr:xfrm>
        <a:off x="0" y="7810500"/>
        <a:ext cx="539115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6" name="Grafiek 7"/>
        <xdr:cNvGraphicFramePr/>
      </xdr:nvGraphicFramePr>
      <xdr:xfrm>
        <a:off x="0" y="7810500"/>
        <a:ext cx="539115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7" name="Grafiek 8"/>
        <xdr:cNvGraphicFramePr/>
      </xdr:nvGraphicFramePr>
      <xdr:xfrm>
        <a:off x="0" y="7810500"/>
        <a:ext cx="5391150" cy="0"/>
      </xdr:xfrm>
      <a:graphic>
        <a:graphicData uri="http://schemas.openxmlformats.org/drawingml/2006/chart">
          <c:chart xmlns:c="http://schemas.openxmlformats.org/drawingml/2006/chart" r:id="rId16"/>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457200</xdr:colOff>
      <xdr:row>36</xdr:row>
      <xdr:rowOff>0</xdr:rowOff>
    </xdr:to>
    <xdr:graphicFrame macro="">
      <xdr:nvGraphicFramePr>
        <xdr:cNvPr id="13932587" name="Grafiek 1"/>
        <xdr:cNvGraphicFramePr/>
      </xdr:nvGraphicFramePr>
      <xdr:xfrm>
        <a:off x="0" y="7962900"/>
        <a:ext cx="6591300" cy="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95250</xdr:colOff>
      <xdr:row>0</xdr:row>
      <xdr:rowOff>76200</xdr:rowOff>
    </xdr:from>
    <xdr:to>
      <xdr:col>7</xdr:col>
      <xdr:colOff>647700</xdr:colOff>
      <xdr:row>2</xdr:row>
      <xdr:rowOff>47625</xdr:rowOff>
    </xdr:to>
    <xdr:pic>
      <xdr:nvPicPr>
        <xdr:cNvPr id="13932588"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 y="76200"/>
          <a:ext cx="1295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419100</xdr:colOff>
      <xdr:row>36</xdr:row>
      <xdr:rowOff>0</xdr:rowOff>
    </xdr:to>
    <xdr:graphicFrame macro="">
      <xdr:nvGraphicFramePr>
        <xdr:cNvPr id="13932589" name="Grafiek 3"/>
        <xdr:cNvGraphicFramePr/>
      </xdr:nvGraphicFramePr>
      <xdr:xfrm>
        <a:off x="0" y="796290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3932590" name="Grafiek 4"/>
        <xdr:cNvGraphicFramePr/>
      </xdr:nvGraphicFramePr>
      <xdr:xfrm>
        <a:off x="0" y="7962900"/>
        <a:ext cx="65722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3932591" name="Grafiek 5"/>
        <xdr:cNvGraphicFramePr/>
      </xdr:nvGraphicFramePr>
      <xdr:xfrm>
        <a:off x="0" y="7962900"/>
        <a:ext cx="65913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3932592" name="Grafiek 7"/>
        <xdr:cNvGraphicFramePr/>
      </xdr:nvGraphicFramePr>
      <xdr:xfrm>
        <a:off x="0" y="7962900"/>
        <a:ext cx="65532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3932593" name="Grafiek 8"/>
        <xdr:cNvGraphicFramePr/>
      </xdr:nvGraphicFramePr>
      <xdr:xfrm>
        <a:off x="0" y="7962900"/>
        <a:ext cx="657225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9" name="Grafiek 1"/>
        <xdr:cNvGraphicFramePr/>
      </xdr:nvGraphicFramePr>
      <xdr:xfrm>
        <a:off x="0" y="7962900"/>
        <a:ext cx="65913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0" name="Grafiek 3"/>
        <xdr:cNvGraphicFramePr/>
      </xdr:nvGraphicFramePr>
      <xdr:xfrm>
        <a:off x="0" y="7962900"/>
        <a:ext cx="65532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1" name="Grafiek 4"/>
        <xdr:cNvGraphicFramePr/>
      </xdr:nvGraphicFramePr>
      <xdr:xfrm>
        <a:off x="0" y="7962900"/>
        <a:ext cx="65722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36</xdr:row>
      <xdr:rowOff>0</xdr:rowOff>
    </xdr:from>
    <xdr:to>
      <xdr:col>7</xdr:col>
      <xdr:colOff>457200</xdr:colOff>
      <xdr:row>36</xdr:row>
      <xdr:rowOff>0</xdr:rowOff>
    </xdr:to>
    <xdr:graphicFrame macro="">
      <xdr:nvGraphicFramePr>
        <xdr:cNvPr id="12" name="Grafiek 1"/>
        <xdr:cNvGraphicFramePr/>
      </xdr:nvGraphicFramePr>
      <xdr:xfrm>
        <a:off x="0" y="7962900"/>
        <a:ext cx="659130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0</xdr:rowOff>
    </xdr:from>
    <xdr:to>
      <xdr:col>7</xdr:col>
      <xdr:colOff>419100</xdr:colOff>
      <xdr:row>36</xdr:row>
      <xdr:rowOff>0</xdr:rowOff>
    </xdr:to>
    <xdr:graphicFrame macro="">
      <xdr:nvGraphicFramePr>
        <xdr:cNvPr id="13" name="Grafiek 3"/>
        <xdr:cNvGraphicFramePr/>
      </xdr:nvGraphicFramePr>
      <xdr:xfrm>
        <a:off x="0" y="7962900"/>
        <a:ext cx="65532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36</xdr:row>
      <xdr:rowOff>0</xdr:rowOff>
    </xdr:from>
    <xdr:to>
      <xdr:col>7</xdr:col>
      <xdr:colOff>438150</xdr:colOff>
      <xdr:row>36</xdr:row>
      <xdr:rowOff>0</xdr:rowOff>
    </xdr:to>
    <xdr:graphicFrame macro="">
      <xdr:nvGraphicFramePr>
        <xdr:cNvPr id="14" name="Grafiek 4"/>
        <xdr:cNvGraphicFramePr/>
      </xdr:nvGraphicFramePr>
      <xdr:xfrm>
        <a:off x="0" y="7962900"/>
        <a:ext cx="657225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36</xdr:row>
      <xdr:rowOff>0</xdr:rowOff>
    </xdr:from>
    <xdr:to>
      <xdr:col>7</xdr:col>
      <xdr:colOff>466725</xdr:colOff>
      <xdr:row>36</xdr:row>
      <xdr:rowOff>0</xdr:rowOff>
    </xdr:to>
    <xdr:graphicFrame macro="">
      <xdr:nvGraphicFramePr>
        <xdr:cNvPr id="15" name="Grafiek 1"/>
        <xdr:cNvGraphicFramePr/>
      </xdr:nvGraphicFramePr>
      <xdr:xfrm>
        <a:off x="0" y="7962900"/>
        <a:ext cx="6600825"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0</xdr:rowOff>
    </xdr:from>
    <xdr:to>
      <xdr:col>7</xdr:col>
      <xdr:colOff>428625</xdr:colOff>
      <xdr:row>36</xdr:row>
      <xdr:rowOff>0</xdr:rowOff>
    </xdr:to>
    <xdr:graphicFrame macro="">
      <xdr:nvGraphicFramePr>
        <xdr:cNvPr id="16" name="Grafiek 3"/>
        <xdr:cNvGraphicFramePr/>
      </xdr:nvGraphicFramePr>
      <xdr:xfrm>
        <a:off x="0" y="7962900"/>
        <a:ext cx="6562725"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36</xdr:row>
      <xdr:rowOff>0</xdr:rowOff>
    </xdr:from>
    <xdr:to>
      <xdr:col>7</xdr:col>
      <xdr:colOff>447675</xdr:colOff>
      <xdr:row>36</xdr:row>
      <xdr:rowOff>0</xdr:rowOff>
    </xdr:to>
    <xdr:graphicFrame macro="">
      <xdr:nvGraphicFramePr>
        <xdr:cNvPr id="17" name="Grafiek 4"/>
        <xdr:cNvGraphicFramePr/>
      </xdr:nvGraphicFramePr>
      <xdr:xfrm>
        <a:off x="0" y="7962900"/>
        <a:ext cx="6581775"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8" name="Grafiek 1"/>
        <xdr:cNvGraphicFramePr/>
      </xdr:nvGraphicFramePr>
      <xdr:xfrm>
        <a:off x="0" y="10620375"/>
        <a:ext cx="5391150" cy="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19" name="Grafiek 3"/>
        <xdr:cNvGraphicFramePr/>
      </xdr:nvGraphicFramePr>
      <xdr:xfrm>
        <a:off x="0" y="10620375"/>
        <a:ext cx="5391150" cy="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50</xdr:row>
      <xdr:rowOff>0</xdr:rowOff>
    </xdr:from>
    <xdr:to>
      <xdr:col>6</xdr:col>
      <xdr:colOff>0</xdr:colOff>
      <xdr:row>50</xdr:row>
      <xdr:rowOff>0</xdr:rowOff>
    </xdr:to>
    <xdr:graphicFrame macro="">
      <xdr:nvGraphicFramePr>
        <xdr:cNvPr id="20" name="Grafiek 4"/>
        <xdr:cNvGraphicFramePr/>
      </xdr:nvGraphicFramePr>
      <xdr:xfrm>
        <a:off x="0" y="10620375"/>
        <a:ext cx="5391150" cy="0"/>
      </xdr:xfrm>
      <a:graphic>
        <a:graphicData uri="http://schemas.openxmlformats.org/drawingml/2006/chart">
          <c:chart xmlns:c="http://schemas.openxmlformats.org/drawingml/2006/chart" r:id="rId19"/>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tabSelected="1" workbookViewId="0" topLeftCell="A1">
      <selection activeCell="A4" sqref="A4"/>
    </sheetView>
  </sheetViews>
  <sheetFormatPr defaultColWidth="9.140625" defaultRowHeight="12.75"/>
  <cols>
    <col min="1" max="1" width="9.140625" style="1" customWidth="1"/>
    <col min="2" max="2" width="13.00390625" style="1" customWidth="1"/>
    <col min="3" max="3" width="65.00390625" style="1" customWidth="1"/>
    <col min="4" max="4" width="4.8515625" style="1" customWidth="1"/>
    <col min="5" max="16384" width="9.140625" style="1" customWidth="1"/>
  </cols>
  <sheetData>
    <row r="1" spans="1:4" ht="19.5" customHeight="1">
      <c r="A1" s="209"/>
      <c r="B1" s="209"/>
      <c r="C1" s="210" t="s">
        <v>109</v>
      </c>
      <c r="D1" s="209"/>
    </row>
    <row r="2" spans="1:4" ht="18.75">
      <c r="A2" s="209"/>
      <c r="B2" s="209"/>
      <c r="C2" s="210" t="s">
        <v>386</v>
      </c>
      <c r="D2" s="209"/>
    </row>
    <row r="3" spans="1:4" ht="18.75">
      <c r="A3" s="209"/>
      <c r="B3" s="209"/>
      <c r="C3" s="210" t="s">
        <v>644</v>
      </c>
      <c r="D3" s="209"/>
    </row>
    <row r="4" spans="1:4" ht="16.5" customHeight="1" thickBot="1">
      <c r="A4" s="209"/>
      <c r="B4" s="209"/>
      <c r="C4" s="210"/>
      <c r="D4" s="211" t="s">
        <v>638</v>
      </c>
    </row>
    <row r="5" spans="1:4" s="2" customFormat="1" ht="24.75" customHeight="1" thickBot="1">
      <c r="A5" s="212" t="s">
        <v>110</v>
      </c>
      <c r="B5" s="213"/>
      <c r="C5" s="213"/>
      <c r="D5" s="213"/>
    </row>
    <row r="6" spans="1:4" s="3" customFormat="1" ht="18" customHeight="1" thickBot="1">
      <c r="A6" s="207" t="s">
        <v>111</v>
      </c>
      <c r="B6" s="208" t="s">
        <v>112</v>
      </c>
      <c r="C6" s="214"/>
      <c r="D6" s="215"/>
    </row>
    <row r="7" ht="5.25" customHeight="1"/>
    <row r="8" spans="1:4" s="4" customFormat="1" ht="15.6">
      <c r="A8" s="216">
        <v>1</v>
      </c>
      <c r="B8" s="352" t="s">
        <v>113</v>
      </c>
      <c r="C8" s="352"/>
      <c r="D8" s="217"/>
    </row>
    <row r="9" spans="1:4" ht="12.75">
      <c r="A9" s="218"/>
      <c r="B9" s="187" t="s">
        <v>540</v>
      </c>
      <c r="C9" s="187"/>
      <c r="D9" s="187"/>
    </row>
    <row r="10" spans="1:4" ht="12.75">
      <c r="A10" s="218"/>
      <c r="B10" s="187" t="s">
        <v>134</v>
      </c>
      <c r="C10" s="187"/>
      <c r="D10" s="187"/>
    </row>
    <row r="11" spans="1:4" ht="12.75">
      <c r="A11" s="218"/>
      <c r="B11" s="187" t="s">
        <v>114</v>
      </c>
      <c r="C11" s="187"/>
      <c r="D11" s="187"/>
    </row>
    <row r="12" spans="1:4" ht="12.75">
      <c r="A12" s="218"/>
      <c r="B12" s="187" t="s">
        <v>513</v>
      </c>
      <c r="C12" s="187"/>
      <c r="D12" s="187"/>
    </row>
    <row r="13" spans="1:4" ht="6" customHeight="1">
      <c r="A13" s="218"/>
      <c r="B13" s="187"/>
      <c r="C13" s="187"/>
      <c r="D13" s="187"/>
    </row>
    <row r="14" spans="1:4" s="4" customFormat="1" ht="15.6">
      <c r="A14" s="216">
        <v>2</v>
      </c>
      <c r="B14" s="352" t="s">
        <v>639</v>
      </c>
      <c r="C14" s="352"/>
      <c r="D14" s="217"/>
    </row>
    <row r="15" spans="1:4" ht="12.75">
      <c r="A15" s="218"/>
      <c r="B15" s="187" t="s">
        <v>115</v>
      </c>
      <c r="C15" s="187"/>
      <c r="D15" s="187"/>
    </row>
    <row r="16" spans="1:4" ht="12.75">
      <c r="A16" s="218"/>
      <c r="B16" s="187" t="s">
        <v>116</v>
      </c>
      <c r="C16" s="187"/>
      <c r="D16" s="187"/>
    </row>
    <row r="17" spans="1:4" ht="7.5" customHeight="1">
      <c r="A17" s="218"/>
      <c r="B17" s="183"/>
      <c r="C17" s="187"/>
      <c r="D17" s="187"/>
    </row>
    <row r="18" spans="1:4" s="4" customFormat="1" ht="15.6">
      <c r="A18" s="216">
        <v>3</v>
      </c>
      <c r="B18" s="352" t="s">
        <v>640</v>
      </c>
      <c r="C18" s="352"/>
      <c r="D18" s="217"/>
    </row>
    <row r="19" spans="1:4" ht="12.75">
      <c r="A19" s="218"/>
      <c r="B19" s="187" t="s">
        <v>645</v>
      </c>
      <c r="C19" s="187"/>
      <c r="D19" s="187"/>
    </row>
    <row r="20" spans="1:4" s="4" customFormat="1" ht="6" customHeight="1">
      <c r="A20" s="216"/>
      <c r="B20" s="219"/>
      <c r="C20" s="217"/>
      <c r="D20" s="217"/>
    </row>
    <row r="21" spans="1:4" s="4" customFormat="1" ht="15.6">
      <c r="A21" s="216">
        <v>4</v>
      </c>
      <c r="B21" s="352" t="s">
        <v>621</v>
      </c>
      <c r="C21" s="352"/>
      <c r="D21" s="217"/>
    </row>
    <row r="22" spans="1:4" ht="12.75">
      <c r="A22" s="218"/>
      <c r="B22" s="187" t="s">
        <v>413</v>
      </c>
      <c r="C22" s="187"/>
      <c r="D22" s="187"/>
    </row>
    <row r="23" spans="1:4" s="4" customFormat="1" ht="6" customHeight="1">
      <c r="A23" s="216"/>
      <c r="B23" s="219"/>
      <c r="C23" s="217"/>
      <c r="D23" s="217"/>
    </row>
    <row r="24" spans="1:4" s="4" customFormat="1" ht="15.6">
      <c r="A24" s="216">
        <v>5</v>
      </c>
      <c r="B24" s="352" t="s">
        <v>641</v>
      </c>
      <c r="C24" s="352"/>
      <c r="D24" s="217"/>
    </row>
    <row r="25" spans="1:4" ht="12.75">
      <c r="A25" s="218"/>
      <c r="B25" s="187" t="s">
        <v>642</v>
      </c>
      <c r="C25" s="187"/>
      <c r="D25" s="187"/>
    </row>
    <row r="26" spans="1:4" ht="6" customHeight="1">
      <c r="A26" s="216"/>
      <c r="B26" s="220"/>
      <c r="C26" s="187"/>
      <c r="D26" s="187"/>
    </row>
    <row r="27" spans="1:4" s="4" customFormat="1" ht="15.6">
      <c r="A27" s="216">
        <v>6</v>
      </c>
      <c r="B27" s="352" t="s">
        <v>624</v>
      </c>
      <c r="C27" s="352"/>
      <c r="D27" s="217"/>
    </row>
    <row r="28" spans="1:4" ht="6" customHeight="1">
      <c r="A28" s="216"/>
      <c r="B28" s="220"/>
      <c r="C28" s="187"/>
      <c r="D28" s="187"/>
    </row>
    <row r="29" spans="1:4" s="4" customFormat="1" ht="15.6">
      <c r="A29" s="216">
        <v>7</v>
      </c>
      <c r="B29" s="352" t="s">
        <v>625</v>
      </c>
      <c r="C29" s="352"/>
      <c r="D29" s="217"/>
    </row>
    <row r="30" spans="1:4" ht="6" customHeight="1">
      <c r="A30" s="216"/>
      <c r="B30" s="220"/>
      <c r="C30" s="187"/>
      <c r="D30" s="187"/>
    </row>
    <row r="31" spans="1:4" s="4" customFormat="1" ht="15.6">
      <c r="A31" s="216">
        <v>8</v>
      </c>
      <c r="B31" s="352" t="s">
        <v>626</v>
      </c>
      <c r="C31" s="352"/>
      <c r="D31" s="217"/>
    </row>
    <row r="32" spans="1:4" ht="6" customHeight="1">
      <c r="A32" s="183"/>
      <c r="B32" s="183"/>
      <c r="C32" s="187"/>
      <c r="D32" s="187"/>
    </row>
    <row r="33" spans="1:4" s="4" customFormat="1" ht="15.6">
      <c r="A33" s="216">
        <v>9</v>
      </c>
      <c r="B33" s="352" t="s">
        <v>643</v>
      </c>
      <c r="C33" s="352"/>
      <c r="D33" s="217"/>
    </row>
    <row r="34" spans="1:4" ht="6" customHeight="1">
      <c r="A34" s="221"/>
      <c r="B34" s="221"/>
      <c r="C34" s="187"/>
      <c r="D34" s="187"/>
    </row>
    <row r="35" spans="1:4" s="4" customFormat="1" ht="15.6">
      <c r="A35" s="216">
        <v>10</v>
      </c>
      <c r="B35" s="352" t="s">
        <v>119</v>
      </c>
      <c r="C35" s="352"/>
      <c r="D35" s="217"/>
    </row>
    <row r="36" spans="1:4" ht="6" customHeight="1">
      <c r="A36" s="221"/>
      <c r="B36" s="221"/>
      <c r="C36" s="187"/>
      <c r="D36" s="187"/>
    </row>
    <row r="37" spans="1:4" s="4" customFormat="1" ht="15.6">
      <c r="A37" s="216">
        <v>11</v>
      </c>
      <c r="B37" s="352" t="s">
        <v>635</v>
      </c>
      <c r="C37" s="352"/>
      <c r="D37" s="217"/>
    </row>
    <row r="38" spans="1:4" ht="6" customHeight="1">
      <c r="A38" s="218"/>
      <c r="B38" s="183"/>
      <c r="C38" s="187"/>
      <c r="D38" s="187"/>
    </row>
    <row r="39" spans="1:2" ht="14.4">
      <c r="A39" s="5"/>
      <c r="B39" s="6"/>
    </row>
    <row r="40" spans="1:4" s="2" customFormat="1" ht="24.75" customHeight="1" hidden="1">
      <c r="A40" s="212" t="s">
        <v>120</v>
      </c>
      <c r="B40" s="213"/>
      <c r="C40" s="213"/>
      <c r="D40" s="213"/>
    </row>
    <row r="41" spans="1:4" s="3" customFormat="1" ht="18" customHeight="1" hidden="1">
      <c r="A41" s="207" t="s">
        <v>111</v>
      </c>
      <c r="B41" s="208" t="s">
        <v>112</v>
      </c>
      <c r="C41" s="214"/>
      <c r="D41" s="215"/>
    </row>
    <row r="42" ht="5.25" customHeight="1" hidden="1"/>
    <row r="43" spans="1:4" s="4" customFormat="1" ht="15.6" hidden="1">
      <c r="A43" s="216" t="s">
        <v>121</v>
      </c>
      <c r="B43" s="352" t="s">
        <v>514</v>
      </c>
      <c r="C43" s="352"/>
      <c r="D43" s="217"/>
    </row>
    <row r="44" spans="1:4" ht="12.75" hidden="1">
      <c r="A44" s="218"/>
      <c r="B44" s="187" t="s">
        <v>51</v>
      </c>
      <c r="C44" s="187"/>
      <c r="D44" s="187"/>
    </row>
    <row r="45" spans="1:4" s="4" customFormat="1" ht="6" customHeight="1" hidden="1">
      <c r="A45" s="216"/>
      <c r="B45" s="219"/>
      <c r="C45" s="217"/>
      <c r="D45" s="217"/>
    </row>
    <row r="46" spans="1:4" s="4" customFormat="1" ht="15.6" hidden="1">
      <c r="A46" s="216" t="s">
        <v>122</v>
      </c>
      <c r="B46" s="352" t="s">
        <v>515</v>
      </c>
      <c r="C46" s="352"/>
      <c r="D46" s="217"/>
    </row>
    <row r="47" spans="1:4" ht="12.75" hidden="1">
      <c r="A47" s="218"/>
      <c r="B47" s="187" t="s">
        <v>52</v>
      </c>
      <c r="C47" s="187"/>
      <c r="D47" s="187"/>
    </row>
    <row r="48" spans="1:4" s="4" customFormat="1" ht="6" customHeight="1" hidden="1">
      <c r="A48" s="216"/>
      <c r="B48" s="219"/>
      <c r="C48" s="217"/>
      <c r="D48" s="217"/>
    </row>
    <row r="49" spans="1:4" s="4" customFormat="1" ht="15.6" hidden="1">
      <c r="A49" s="216" t="s">
        <v>123</v>
      </c>
      <c r="B49" s="352" t="s">
        <v>516</v>
      </c>
      <c r="C49" s="352"/>
      <c r="D49" s="217"/>
    </row>
    <row r="50" spans="1:4" ht="12.75" hidden="1">
      <c r="A50" s="218"/>
      <c r="B50" s="187" t="s">
        <v>53</v>
      </c>
      <c r="C50" s="187"/>
      <c r="D50" s="187"/>
    </row>
    <row r="51" spans="1:4" s="4" customFormat="1" ht="6" customHeight="1" hidden="1">
      <c r="A51" s="216"/>
      <c r="B51" s="219"/>
      <c r="C51" s="217"/>
      <c r="D51" s="217"/>
    </row>
    <row r="52" spans="1:4" s="4" customFormat="1" ht="15.6" hidden="1">
      <c r="A52" s="216" t="s">
        <v>124</v>
      </c>
      <c r="B52" s="352" t="s">
        <v>517</v>
      </c>
      <c r="C52" s="352"/>
      <c r="D52" s="217"/>
    </row>
    <row r="53" spans="1:4" ht="12.75" hidden="1">
      <c r="A53" s="218"/>
      <c r="B53" s="187" t="s">
        <v>54</v>
      </c>
      <c r="C53" s="187"/>
      <c r="D53" s="187"/>
    </row>
    <row r="54" spans="1:4" ht="6" customHeight="1" hidden="1">
      <c r="A54" s="216"/>
      <c r="B54" s="220"/>
      <c r="C54" s="187"/>
      <c r="D54" s="187"/>
    </row>
    <row r="55" spans="1:4" s="4" customFormat="1" ht="15.6" hidden="1">
      <c r="A55" s="216" t="s">
        <v>125</v>
      </c>
      <c r="B55" s="352" t="s">
        <v>519</v>
      </c>
      <c r="C55" s="352"/>
      <c r="D55" s="217"/>
    </row>
    <row r="56" spans="1:4" ht="6" customHeight="1" hidden="1">
      <c r="A56" s="218"/>
      <c r="B56" s="183"/>
      <c r="C56" s="187"/>
      <c r="D56" s="187"/>
    </row>
    <row r="57" spans="1:4" s="4" customFormat="1" ht="15.6" hidden="1">
      <c r="A57" s="216" t="s">
        <v>126</v>
      </c>
      <c r="B57" s="352" t="s">
        <v>520</v>
      </c>
      <c r="C57" s="352"/>
      <c r="D57" s="217"/>
    </row>
    <row r="58" spans="1:4" ht="12.75" hidden="1">
      <c r="A58" s="218"/>
      <c r="B58" s="187" t="s">
        <v>55</v>
      </c>
      <c r="C58" s="187"/>
      <c r="D58" s="187"/>
    </row>
    <row r="59" spans="1:4" ht="6" customHeight="1" hidden="1">
      <c r="A59" s="183"/>
      <c r="B59" s="183"/>
      <c r="C59" s="187"/>
      <c r="D59" s="187"/>
    </row>
    <row r="60" spans="1:4" s="4" customFormat="1" ht="15.6" hidden="1">
      <c r="A60" s="216" t="s">
        <v>127</v>
      </c>
      <c r="B60" s="352" t="s">
        <v>521</v>
      </c>
      <c r="C60" s="352"/>
      <c r="D60" s="217"/>
    </row>
    <row r="61" spans="1:4" ht="6" customHeight="1" hidden="1">
      <c r="A61" s="221"/>
      <c r="B61" s="221"/>
      <c r="C61" s="187"/>
      <c r="D61" s="187"/>
    </row>
    <row r="62" spans="1:4" s="4" customFormat="1" ht="15.6" hidden="1">
      <c r="A62" s="216" t="s">
        <v>128</v>
      </c>
      <c r="B62" s="352" t="s">
        <v>99</v>
      </c>
      <c r="C62" s="352"/>
      <c r="D62" s="217"/>
    </row>
    <row r="63" spans="1:4" ht="6" customHeight="1" hidden="1">
      <c r="A63" s="218"/>
      <c r="B63" s="183"/>
      <c r="C63" s="187"/>
      <c r="D63" s="187"/>
    </row>
    <row r="64" spans="1:4" s="4" customFormat="1" ht="15.6" hidden="1">
      <c r="A64" s="216" t="s">
        <v>129</v>
      </c>
      <c r="B64" s="352" t="s">
        <v>522</v>
      </c>
      <c r="C64" s="352"/>
      <c r="D64" s="217"/>
    </row>
    <row r="65" spans="1:4" s="4" customFormat="1" ht="8.25" customHeight="1" hidden="1">
      <c r="A65" s="216"/>
      <c r="B65" s="219"/>
      <c r="C65" s="219"/>
      <c r="D65" s="217"/>
    </row>
    <row r="66" spans="1:4" s="4" customFormat="1" ht="15.6" hidden="1">
      <c r="A66" s="216" t="s">
        <v>56</v>
      </c>
      <c r="B66" s="352" t="s">
        <v>524</v>
      </c>
      <c r="C66" s="352"/>
      <c r="D66" s="217"/>
    </row>
    <row r="67" spans="1:4" ht="12.75" hidden="1">
      <c r="A67" s="218"/>
      <c r="B67" s="187" t="s">
        <v>57</v>
      </c>
      <c r="C67" s="187"/>
      <c r="D67" s="187"/>
    </row>
    <row r="68" spans="1:4" s="4" customFormat="1" ht="8.25" customHeight="1" hidden="1">
      <c r="A68" s="216"/>
      <c r="B68" s="219"/>
      <c r="C68" s="219"/>
      <c r="D68" s="217"/>
    </row>
    <row r="69" spans="1:4" s="4" customFormat="1" ht="15.6" hidden="1">
      <c r="A69" s="216" t="s">
        <v>457</v>
      </c>
      <c r="B69" s="352" t="s">
        <v>458</v>
      </c>
      <c r="C69" s="352"/>
      <c r="D69" s="217"/>
    </row>
    <row r="70" spans="1:4" ht="12.75" hidden="1">
      <c r="A70" s="218"/>
      <c r="B70" s="187" t="s">
        <v>526</v>
      </c>
      <c r="C70" s="187"/>
      <c r="D70" s="187"/>
    </row>
    <row r="71" spans="1:4" ht="12.75" hidden="1">
      <c r="A71" s="218"/>
      <c r="B71" s="187" t="s">
        <v>525</v>
      </c>
      <c r="C71" s="187"/>
      <c r="D71" s="187"/>
    </row>
    <row r="72" spans="1:4" ht="12.75">
      <c r="A72" s="218"/>
      <c r="B72" s="187"/>
      <c r="C72" s="187"/>
      <c r="D72" s="187"/>
    </row>
    <row r="73" spans="1:4" ht="12.75">
      <c r="A73" s="218"/>
      <c r="B73" s="187"/>
      <c r="C73" s="187"/>
      <c r="D73" s="187"/>
    </row>
    <row r="74" ht="12.75">
      <c r="A74" s="5"/>
    </row>
    <row r="75" ht="12.75">
      <c r="A75" s="5"/>
    </row>
    <row r="76" ht="12.75">
      <c r="A76" s="5"/>
    </row>
    <row r="77" ht="12.75">
      <c r="A77" s="5"/>
    </row>
  </sheetData>
  <mergeCells count="22">
    <mergeCell ref="B64:C64"/>
    <mergeCell ref="B66:C66"/>
    <mergeCell ref="B69:C69"/>
    <mergeCell ref="B37:C37"/>
    <mergeCell ref="B8:C8"/>
    <mergeCell ref="B14:C14"/>
    <mergeCell ref="B18:C18"/>
    <mergeCell ref="B21:C21"/>
    <mergeCell ref="B24:C24"/>
    <mergeCell ref="B27:C27"/>
    <mergeCell ref="B29:C29"/>
    <mergeCell ref="B31:C31"/>
    <mergeCell ref="B33:C33"/>
    <mergeCell ref="B35:C35"/>
    <mergeCell ref="B43:C43"/>
    <mergeCell ref="B46:C46"/>
    <mergeCell ref="B49:C49"/>
    <mergeCell ref="B60:C60"/>
    <mergeCell ref="B52:C52"/>
    <mergeCell ref="B55:C55"/>
    <mergeCell ref="B57:C57"/>
    <mergeCell ref="B62:C62"/>
  </mergeCells>
  <hyperlinks>
    <hyperlink ref="B14" location="'2'!A1" display="Bevolking op beroepsactieve leeftijd (15-64 jaar)  -  2009"/>
    <hyperlink ref="B8" location="'1'!A1" display="Totale bevolking"/>
    <hyperlink ref="B37" location="'7'!A1" display="Jobratio (2009)"/>
    <hyperlink ref="B31" location="'8'!A1" display="Dynamische in- en uitstroom van/naar werk"/>
    <hyperlink ref="B43" location="'V1'!B1" display="Collectieve ontslagen gemeld aan VDAB"/>
    <hyperlink ref="B46" location="'V2'!A3" display="Vacatures per sector - Vlaanderen - 2011"/>
    <hyperlink ref="B18" location="'3'!A2" display="Werkende bevolking - Vlaams Gewest  - 2010"/>
    <hyperlink ref="B21" location="'4'!A1" display="Werkende bevolking - Provincie - 2010"/>
    <hyperlink ref="B62" location="'V8'!A1" display="Uitstroom uit de werkloosheid"/>
    <hyperlink ref="B24" location="'6'!A5" display="Werkende bevolking (Resoc versus provincie) -  2010"/>
    <hyperlink ref="B43:C43" location="'V1'!B1" display="Aantal door de VDAB ontvangen vacatures - 2011"/>
    <hyperlink ref="B49" location="'V3'!A1" display="Vacatures per sector - Provincie - 2011"/>
    <hyperlink ref="B52" location="'V4'!A1" display="Vacatures per sector - RESOC -2011"/>
    <hyperlink ref="B55" location="'V5'!A1" display="Aantal NWWZ (jaargemiddelde) - RESOC en provincie - 2011"/>
    <hyperlink ref="B57" location="'V6'!A1" display="Evolutie aantal NWWZ  (jaargemiddelde) - RESOC en provincie"/>
    <hyperlink ref="B60" location="'V7'!A1" display="Evolutie aandeel kansengroepen in de populatie NWWZ - RESOC en provincie"/>
    <hyperlink ref="B64" location="'V9'!A1" display="Uitstroom naar werk - januari 2011"/>
    <hyperlink ref="B18:C18" location="'3'!A2" display="Ratio werkende bevolking - 2012"/>
    <hyperlink ref="B21:C21" location="'4'!A1" display="Evolutie van de werkende bevolking (20-64 jaar) tussen 2006 en 2012"/>
    <hyperlink ref="B24:C24" location="'5'!A5" display="Jobratio - 2007-2012"/>
    <hyperlink ref="B37:C37" location="'11'!Afdrukbereik" display="Regionale in- en uitgaande pendel - 2012"/>
    <hyperlink ref="B31:C31" location="'8'!A1" display="Ratio loontrekkende jobs per sector - 2012"/>
    <hyperlink ref="B46:C46" location="'V2'!A3" display="Ontvangen vacatures per sector - 2011"/>
    <hyperlink ref="B49:C49" location="'V3'!A1" display="Spanningsindicator - 2011"/>
    <hyperlink ref="B52:C52" location="'V4'!A1" display="Openstaande vacatures per beroepsgroep - 2011"/>
    <hyperlink ref="B55:C55" location="'V5'!A1" display="Aantal NWWZ (jaargemiddelde) - 2011"/>
    <hyperlink ref="B57:C57" location="'V6'!A1" display="Aandeel NWWZ volgens diverse parameters - 2011"/>
    <hyperlink ref="B60:C60" location="'V7'!A1" display="Collectieve ontslagen - 2011"/>
    <hyperlink ref="B62:C62" location="'V8'!A1" display="De doelstellingen van de VDAB: uitstroom naar werk"/>
    <hyperlink ref="B64:C64" location="'V9'!A1" display="Unieke cursisten - maart 2012"/>
    <hyperlink ref="B66" location="'V10'!A1" display="Uitstroom naar werk per sector"/>
    <hyperlink ref="B66:C66" location="'V10'!A1" display="Uitstroom naar werk na een competentieversterkende actie"/>
    <hyperlink ref="B69" location="'V11'!A1" display="IBO's"/>
    <hyperlink ref="B14:C14" location="'2'!A1" display="Bevolking op beroepsactieve leeftijd (15-64 jaar)  -  2012"/>
    <hyperlink ref="B27:C27" location="'6'!A1" display="Totaal aantal jobs per sector - 2012"/>
    <hyperlink ref="B29:C29" location="'7'!A1" display="Ratio jobs (totaal) per sector - 2012"/>
    <hyperlink ref="B33:C33" location="'9'!A1" display="Ratio van jobs zelfstandigen en helpers per sector - 2012"/>
    <hyperlink ref="B33" location="'9'!A1" display="Regionale in- en uitgaande pendel - 2009"/>
    <hyperlink ref="B35:C35" location="'10'!A1" display="Economische werkloosheid - aantal personen"/>
  </hyperlinks>
  <printOptions/>
  <pageMargins left="0.44" right="0.54" top="0.6" bottom="0.57" header="0.5" footer="0.5"/>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topLeftCell="A1">
      <selection activeCell="B3" sqref="B3"/>
    </sheetView>
  </sheetViews>
  <sheetFormatPr defaultColWidth="9.140625" defaultRowHeight="12.75"/>
  <cols>
    <col min="1" max="1" width="3.57421875" style="15" customWidth="1"/>
    <col min="2" max="2" width="34.421875" style="15" customWidth="1"/>
    <col min="3" max="6" width="10.7109375" style="7" customWidth="1"/>
    <col min="7" max="7" width="11.140625" style="7" customWidth="1"/>
    <col min="8" max="8" width="10.7109375" style="7" customWidth="1"/>
    <col min="9" max="9" width="2.28125" style="7" customWidth="1"/>
    <col min="10" max="10" width="9.140625" style="83" customWidth="1"/>
    <col min="11" max="16384" width="9.140625" style="7" customWidth="1"/>
  </cols>
  <sheetData>
    <row r="1" spans="1:10" s="8" customFormat="1" ht="18.75">
      <c r="A1" s="312" t="s">
        <v>624</v>
      </c>
      <c r="B1" s="127"/>
      <c r="C1" s="128"/>
      <c r="D1" s="128"/>
      <c r="E1" s="128"/>
      <c r="F1" s="128"/>
      <c r="G1" s="128"/>
      <c r="H1" s="128"/>
      <c r="I1" s="128"/>
      <c r="J1" s="85"/>
    </row>
    <row r="2" spans="1:10" s="8" customFormat="1" ht="16.5" customHeight="1">
      <c r="A2" s="272" t="s">
        <v>327</v>
      </c>
      <c r="B2" s="203"/>
      <c r="C2" s="204"/>
      <c r="D2" s="204"/>
      <c r="E2" s="204"/>
      <c r="F2" s="204"/>
      <c r="G2" s="204"/>
      <c r="H2" s="204"/>
      <c r="I2" s="204"/>
      <c r="J2" s="85"/>
    </row>
    <row r="3" spans="1:10" s="8" customFormat="1" ht="20.25" customHeight="1">
      <c r="A3" s="280" t="s">
        <v>370</v>
      </c>
      <c r="B3" s="278"/>
      <c r="C3" s="279"/>
      <c r="D3" s="279"/>
      <c r="E3" s="279"/>
      <c r="F3" s="279"/>
      <c r="G3" s="279"/>
      <c r="H3" s="279"/>
      <c r="I3" s="279"/>
      <c r="J3" s="84"/>
    </row>
    <row r="4" spans="1:9" s="8" customFormat="1" ht="90.75" customHeight="1">
      <c r="A4" s="333"/>
      <c r="B4" s="333" t="s">
        <v>619</v>
      </c>
      <c r="C4" s="334" t="s">
        <v>239</v>
      </c>
      <c r="D4" s="334" t="s">
        <v>302</v>
      </c>
      <c r="E4" s="334" t="s">
        <v>296</v>
      </c>
      <c r="F4" s="334" t="s">
        <v>309</v>
      </c>
      <c r="G4" s="334" t="s">
        <v>308</v>
      </c>
      <c r="H4" s="334" t="s">
        <v>295</v>
      </c>
      <c r="I4" s="334"/>
    </row>
    <row r="5" spans="1:10" s="103" customFormat="1" ht="21" customHeight="1">
      <c r="A5" s="335" t="s">
        <v>311</v>
      </c>
      <c r="B5" s="336"/>
      <c r="C5" s="350">
        <v>2804970.786988374</v>
      </c>
      <c r="D5" s="350">
        <v>609970.7107819717</v>
      </c>
      <c r="E5" s="350">
        <v>166402.38961219942</v>
      </c>
      <c r="F5" s="350">
        <v>223549.3705307374</v>
      </c>
      <c r="G5" s="350">
        <v>84894.70743749004</v>
      </c>
      <c r="H5" s="350">
        <v>135124.24320154486</v>
      </c>
      <c r="I5" s="350"/>
      <c r="J5" s="101"/>
    </row>
    <row r="6" spans="1:10" s="91" customFormat="1" ht="15.6">
      <c r="A6" s="338" t="s">
        <v>321</v>
      </c>
      <c r="B6" s="339"/>
      <c r="C6" s="154">
        <v>63602.06697921644</v>
      </c>
      <c r="D6" s="154">
        <v>14876.837762780699</v>
      </c>
      <c r="E6" s="154">
        <v>4143.268006450072</v>
      </c>
      <c r="F6" s="154">
        <v>3537.1155339225993</v>
      </c>
      <c r="G6" s="154">
        <v>4127.067486860965</v>
      </c>
      <c r="H6" s="154">
        <v>3069.3867355470616</v>
      </c>
      <c r="I6" s="154"/>
      <c r="J6" s="99"/>
    </row>
    <row r="7" spans="1:10" s="91" customFormat="1" ht="15.6">
      <c r="A7" s="338" t="s">
        <v>322</v>
      </c>
      <c r="B7" s="339"/>
      <c r="C7" s="154">
        <v>585345.7128822264</v>
      </c>
      <c r="D7" s="154">
        <v>139160.08438843762</v>
      </c>
      <c r="E7" s="154">
        <v>44004.10881509795</v>
      </c>
      <c r="F7" s="154">
        <v>42928.88637720975</v>
      </c>
      <c r="G7" s="154">
        <v>21624.222826086956</v>
      </c>
      <c r="H7" s="154">
        <v>30602.866370042997</v>
      </c>
      <c r="I7" s="154"/>
      <c r="J7" s="99"/>
    </row>
    <row r="8" spans="1:10" ht="12.75">
      <c r="A8" s="342" t="s">
        <v>548</v>
      </c>
      <c r="B8" s="131" t="s">
        <v>345</v>
      </c>
      <c r="C8" s="148">
        <v>70591.616370043</v>
      </c>
      <c r="D8" s="148">
        <v>16460.961478738653</v>
      </c>
      <c r="E8" s="148">
        <v>4602.449593884377</v>
      </c>
      <c r="F8" s="148">
        <v>3990.770723841377</v>
      </c>
      <c r="G8" s="148">
        <v>3781.9860845676067</v>
      </c>
      <c r="H8" s="148">
        <v>4085.7550764452935</v>
      </c>
      <c r="I8" s="148"/>
      <c r="J8" s="86"/>
    </row>
    <row r="9" spans="1:10" ht="12.75">
      <c r="A9" s="342" t="s">
        <v>549</v>
      </c>
      <c r="B9" s="131" t="s">
        <v>550</v>
      </c>
      <c r="C9" s="148">
        <v>24348.375059722886</v>
      </c>
      <c r="D9" s="148">
        <v>8344.140736980411</v>
      </c>
      <c r="E9" s="148">
        <v>3004.2017439082656</v>
      </c>
      <c r="F9" s="148">
        <v>730.5017021022456</v>
      </c>
      <c r="G9" s="148">
        <v>801.5630673674151</v>
      </c>
      <c r="H9" s="148">
        <v>3807.874223602485</v>
      </c>
      <c r="I9" s="148"/>
      <c r="J9" s="86"/>
    </row>
    <row r="10" spans="1:10" ht="12.75">
      <c r="A10" s="342" t="s">
        <v>551</v>
      </c>
      <c r="B10" s="131" t="s">
        <v>552</v>
      </c>
      <c r="C10" s="148">
        <v>22396.460523172474</v>
      </c>
      <c r="D10" s="148">
        <v>6262.948220258003</v>
      </c>
      <c r="E10" s="148">
        <v>2519.142080745342</v>
      </c>
      <c r="F10" s="148">
        <v>1675.1222527472526</v>
      </c>
      <c r="G10" s="148">
        <v>1306.8798076923076</v>
      </c>
      <c r="H10" s="148">
        <v>761.8040790731009</v>
      </c>
      <c r="I10" s="148"/>
      <c r="J10" s="86"/>
    </row>
    <row r="11" spans="1:10" ht="12.75">
      <c r="A11" s="342" t="s">
        <v>553</v>
      </c>
      <c r="B11" s="131" t="s">
        <v>554</v>
      </c>
      <c r="C11" s="148">
        <v>45557.27989130436</v>
      </c>
      <c r="D11" s="148">
        <v>6661.760511227904</v>
      </c>
      <c r="E11" s="148">
        <v>2404.994804108935</v>
      </c>
      <c r="F11" s="148">
        <v>3590.07369804109</v>
      </c>
      <c r="G11" s="148">
        <v>177.37622431915906</v>
      </c>
      <c r="H11" s="148">
        <v>489.3157847587196</v>
      </c>
      <c r="I11" s="148"/>
      <c r="J11" s="86"/>
    </row>
    <row r="12" spans="1:10" ht="12.75">
      <c r="A12" s="342" t="s">
        <v>555</v>
      </c>
      <c r="B12" s="131" t="s">
        <v>556</v>
      </c>
      <c r="C12" s="148">
        <v>18684.917403248925</v>
      </c>
      <c r="D12" s="148">
        <v>5065.155697563307</v>
      </c>
      <c r="E12" s="148">
        <v>1945.8726110845676</v>
      </c>
      <c r="F12" s="148">
        <v>780.0658743430482</v>
      </c>
      <c r="G12" s="148">
        <v>427.5872849976111</v>
      </c>
      <c r="H12" s="148">
        <v>1911.6299271380792</v>
      </c>
      <c r="I12" s="148"/>
      <c r="J12" s="86"/>
    </row>
    <row r="13" spans="1:10" ht="12.75">
      <c r="A13" s="342" t="s">
        <v>557</v>
      </c>
      <c r="B13" s="131" t="s">
        <v>349</v>
      </c>
      <c r="C13" s="148">
        <v>19443.150531533687</v>
      </c>
      <c r="D13" s="148">
        <v>3764.742534639274</v>
      </c>
      <c r="E13" s="148">
        <v>1734.2241997133299</v>
      </c>
      <c r="F13" s="148">
        <v>623.6141304347826</v>
      </c>
      <c r="G13" s="148">
        <v>484.5960045389393</v>
      </c>
      <c r="H13" s="148">
        <v>922.3081999522217</v>
      </c>
      <c r="I13" s="148"/>
      <c r="J13" s="86"/>
    </row>
    <row r="14" spans="1:10" ht="12.75">
      <c r="A14" s="342" t="s">
        <v>558</v>
      </c>
      <c r="B14" s="131" t="s">
        <v>559</v>
      </c>
      <c r="C14" s="148">
        <v>17640.609322742475</v>
      </c>
      <c r="D14" s="148">
        <v>5621.649456521739</v>
      </c>
      <c r="E14" s="148">
        <v>232.14945652173913</v>
      </c>
      <c r="F14" s="148">
        <v>4836.25</v>
      </c>
      <c r="G14" s="148">
        <v>413.25</v>
      </c>
      <c r="H14" s="148">
        <v>140</v>
      </c>
      <c r="I14" s="148"/>
      <c r="J14" s="86"/>
    </row>
    <row r="15" spans="1:10" ht="12.75">
      <c r="A15" s="342" t="s">
        <v>560</v>
      </c>
      <c r="B15" s="131" t="s">
        <v>561</v>
      </c>
      <c r="C15" s="148">
        <v>40402.45765647397</v>
      </c>
      <c r="D15" s="148">
        <v>7756.899217630196</v>
      </c>
      <c r="E15" s="148">
        <v>3268.134257047301</v>
      </c>
      <c r="F15" s="148">
        <v>1183.8048554706158</v>
      </c>
      <c r="G15" s="148">
        <v>1719.5623208313423</v>
      </c>
      <c r="H15" s="148">
        <v>1585.3977842809359</v>
      </c>
      <c r="I15" s="148"/>
      <c r="J15" s="86"/>
    </row>
    <row r="16" spans="1:10" ht="27.6">
      <c r="A16" s="342" t="s">
        <v>562</v>
      </c>
      <c r="B16" s="131" t="s">
        <v>563</v>
      </c>
      <c r="C16" s="351">
        <v>9463.880375059722</v>
      </c>
      <c r="D16" s="351">
        <v>1926.1580566172956</v>
      </c>
      <c r="E16" s="351">
        <v>802.6080088389871</v>
      </c>
      <c r="F16" s="351">
        <v>49.02717391304348</v>
      </c>
      <c r="G16" s="351">
        <v>19.465808647873864</v>
      </c>
      <c r="H16" s="351">
        <v>1055.0570652173913</v>
      </c>
      <c r="I16" s="351"/>
      <c r="J16" s="86"/>
    </row>
    <row r="17" spans="1:10" ht="27.6">
      <c r="A17" s="342" t="s">
        <v>564</v>
      </c>
      <c r="B17" s="131" t="s">
        <v>565</v>
      </c>
      <c r="C17" s="351">
        <v>33529.27305303392</v>
      </c>
      <c r="D17" s="351">
        <v>4508.8227126134725</v>
      </c>
      <c r="E17" s="351">
        <v>1230.054616579073</v>
      </c>
      <c r="F17" s="351">
        <v>1304.8739847109407</v>
      </c>
      <c r="G17" s="351">
        <v>1025.3839285714282</v>
      </c>
      <c r="H17" s="351">
        <v>948.5101827520306</v>
      </c>
      <c r="I17" s="351"/>
      <c r="J17" s="86"/>
    </row>
    <row r="18" spans="1:10" ht="12.75">
      <c r="A18" s="342" t="s">
        <v>566</v>
      </c>
      <c r="B18" s="131" t="s">
        <v>351</v>
      </c>
      <c r="C18" s="351">
        <v>34998.14040850455</v>
      </c>
      <c r="D18" s="351">
        <v>10717.155040611564</v>
      </c>
      <c r="E18" s="351">
        <v>406.8762243191591</v>
      </c>
      <c r="F18" s="351">
        <v>8689.095765647397</v>
      </c>
      <c r="G18" s="351">
        <v>1128.3070652173913</v>
      </c>
      <c r="H18" s="351">
        <v>492.87598542761594</v>
      </c>
      <c r="I18" s="351"/>
      <c r="J18" s="86"/>
    </row>
    <row r="19" spans="1:10" ht="12.75">
      <c r="A19" s="342" t="s">
        <v>567</v>
      </c>
      <c r="B19" s="131" t="s">
        <v>568</v>
      </c>
      <c r="C19" s="351">
        <v>19147.46004538939</v>
      </c>
      <c r="D19" s="351">
        <v>3061.080237697085</v>
      </c>
      <c r="E19" s="351">
        <v>782.9135212613473</v>
      </c>
      <c r="F19" s="351">
        <v>378.58809125656956</v>
      </c>
      <c r="G19" s="351">
        <v>808.4906832298137</v>
      </c>
      <c r="H19" s="351">
        <v>1091.0879419493544</v>
      </c>
      <c r="I19" s="351"/>
      <c r="J19" s="86"/>
    </row>
    <row r="20" spans="1:10" s="91" customFormat="1" ht="14.4">
      <c r="A20" s="342" t="s">
        <v>569</v>
      </c>
      <c r="B20" s="131" t="s">
        <v>353</v>
      </c>
      <c r="C20" s="351">
        <v>7108.287237219303</v>
      </c>
      <c r="D20" s="351">
        <v>1076.145395365504</v>
      </c>
      <c r="E20" s="351">
        <v>469.6341973244147</v>
      </c>
      <c r="F20" s="351">
        <v>310.7255434782609</v>
      </c>
      <c r="G20" s="351">
        <v>124.39435021500239</v>
      </c>
      <c r="H20" s="351">
        <v>171.3913043478261</v>
      </c>
      <c r="I20" s="351"/>
      <c r="J20" s="99"/>
    </row>
    <row r="21" spans="1:10" ht="12.75">
      <c r="A21" s="342" t="s">
        <v>570</v>
      </c>
      <c r="B21" s="131" t="s">
        <v>571</v>
      </c>
      <c r="C21" s="351">
        <v>14663.307274247489</v>
      </c>
      <c r="D21" s="351">
        <v>5087.366847826087</v>
      </c>
      <c r="E21" s="351">
        <v>1503.1902173913043</v>
      </c>
      <c r="F21" s="351">
        <v>2926.6141304347825</v>
      </c>
      <c r="G21" s="351">
        <v>87.58423913043478</v>
      </c>
      <c r="H21" s="351">
        <v>569.9782608695652</v>
      </c>
      <c r="I21" s="351"/>
      <c r="J21" s="86"/>
    </row>
    <row r="22" spans="1:10" ht="12.75">
      <c r="A22" s="342" t="s">
        <v>572</v>
      </c>
      <c r="B22" s="131" t="s">
        <v>573</v>
      </c>
      <c r="C22" s="351">
        <v>12445.897007883419</v>
      </c>
      <c r="D22" s="351">
        <v>3150.351379598662</v>
      </c>
      <c r="E22" s="351">
        <v>1283.810618729097</v>
      </c>
      <c r="F22" s="351">
        <v>990.2554347826086</v>
      </c>
      <c r="G22" s="351">
        <v>274.97826086956525</v>
      </c>
      <c r="H22" s="351">
        <v>601.3070652173913</v>
      </c>
      <c r="I22" s="351"/>
      <c r="J22" s="86"/>
    </row>
    <row r="23" spans="1:10" ht="12.75">
      <c r="A23" s="342" t="s">
        <v>574</v>
      </c>
      <c r="B23" s="131" t="s">
        <v>355</v>
      </c>
      <c r="C23" s="351">
        <v>194924.60072264695</v>
      </c>
      <c r="D23" s="351">
        <v>49694.7468645485</v>
      </c>
      <c r="E23" s="351">
        <v>17813.85266364071</v>
      </c>
      <c r="F23" s="351">
        <v>10869.503016005732</v>
      </c>
      <c r="G23" s="351">
        <v>9042.817695891066</v>
      </c>
      <c r="H23" s="351">
        <v>11968.573489010987</v>
      </c>
      <c r="I23" s="351"/>
      <c r="J23" s="86"/>
    </row>
    <row r="24" spans="1:10" ht="15.6">
      <c r="A24" s="338" t="s">
        <v>323</v>
      </c>
      <c r="B24" s="339"/>
      <c r="C24" s="154">
        <v>1346446.2017439082</v>
      </c>
      <c r="D24" s="154">
        <v>267776.0834428253</v>
      </c>
      <c r="E24" s="154">
        <v>73233.58817088707</v>
      </c>
      <c r="F24" s="154">
        <v>97482.56649147952</v>
      </c>
      <c r="G24" s="154">
        <v>38240.16589026915</v>
      </c>
      <c r="H24" s="154">
        <v>58819.76289018952</v>
      </c>
      <c r="I24" s="154"/>
      <c r="J24" s="86"/>
    </row>
    <row r="25" spans="1:10" ht="27.6">
      <c r="A25" s="342" t="s">
        <v>575</v>
      </c>
      <c r="B25" s="131" t="s">
        <v>576</v>
      </c>
      <c r="C25" s="351">
        <v>17775.438634734834</v>
      </c>
      <c r="D25" s="351">
        <v>2803.4545508838987</v>
      </c>
      <c r="E25" s="351">
        <v>622.5238592928811</v>
      </c>
      <c r="F25" s="351">
        <v>1233.5063306258958</v>
      </c>
      <c r="G25" s="351">
        <v>415.41507405637844</v>
      </c>
      <c r="H25" s="351">
        <v>532.0092869087434</v>
      </c>
      <c r="I25" s="351"/>
      <c r="J25" s="86"/>
    </row>
    <row r="26" spans="1:10" ht="12.75">
      <c r="A26" s="342" t="s">
        <v>577</v>
      </c>
      <c r="B26" s="131" t="s">
        <v>578</v>
      </c>
      <c r="C26" s="148">
        <v>66482.47554347826</v>
      </c>
      <c r="D26" s="148">
        <v>14154.875985427616</v>
      </c>
      <c r="E26" s="148">
        <v>4180.228499761109</v>
      </c>
      <c r="F26" s="148">
        <v>3737.642857142857</v>
      </c>
      <c r="G26" s="148">
        <v>2582.5410296225514</v>
      </c>
      <c r="H26" s="148">
        <v>3654.4635989010985</v>
      </c>
      <c r="I26" s="148"/>
      <c r="J26" s="86"/>
    </row>
    <row r="27" spans="1:10" ht="12.75">
      <c r="A27" s="342" t="s">
        <v>579</v>
      </c>
      <c r="B27" s="131" t="s">
        <v>580</v>
      </c>
      <c r="C27" s="148">
        <v>155583.26006330625</v>
      </c>
      <c r="D27" s="148">
        <v>28067.348363592933</v>
      </c>
      <c r="E27" s="148">
        <v>8908.415521978024</v>
      </c>
      <c r="F27" s="148">
        <v>8066.092391304347</v>
      </c>
      <c r="G27" s="148">
        <v>4892.836926660297</v>
      </c>
      <c r="H27" s="148">
        <v>6200.003523650266</v>
      </c>
      <c r="I27" s="148"/>
      <c r="J27" s="86"/>
    </row>
    <row r="28" spans="1:10" ht="12.75">
      <c r="A28" s="342" t="s">
        <v>581</v>
      </c>
      <c r="B28" s="131" t="s">
        <v>582</v>
      </c>
      <c r="C28" s="148">
        <v>240426.38264452934</v>
      </c>
      <c r="D28" s="148">
        <v>52191.53186215958</v>
      </c>
      <c r="E28" s="148">
        <v>15199.015617534635</v>
      </c>
      <c r="F28" s="148">
        <v>14625.269469660772</v>
      </c>
      <c r="G28" s="148">
        <v>7932.148620401338</v>
      </c>
      <c r="H28" s="148">
        <v>14435.09815456283</v>
      </c>
      <c r="I28" s="148"/>
      <c r="J28" s="86"/>
    </row>
    <row r="29" spans="1:10" s="91" customFormat="1" ht="14.4">
      <c r="A29" s="342" t="s">
        <v>583</v>
      </c>
      <c r="B29" s="131" t="s">
        <v>584</v>
      </c>
      <c r="C29" s="148">
        <v>87718.78135451504</v>
      </c>
      <c r="D29" s="148">
        <v>18127.14002030578</v>
      </c>
      <c r="E29" s="148">
        <v>5163.229724080268</v>
      </c>
      <c r="F29" s="148">
        <v>6906.310200668895</v>
      </c>
      <c r="G29" s="148">
        <v>2270.269141184902</v>
      </c>
      <c r="H29" s="148">
        <v>3787.3309543717155</v>
      </c>
      <c r="I29" s="148"/>
      <c r="J29" s="99"/>
    </row>
    <row r="30" spans="1:10" ht="12.75">
      <c r="A30" s="342" t="s">
        <v>585</v>
      </c>
      <c r="B30" s="131" t="s">
        <v>586</v>
      </c>
      <c r="C30" s="148">
        <v>45847.17689918777</v>
      </c>
      <c r="D30" s="148">
        <v>5271.640080028668</v>
      </c>
      <c r="E30" s="148">
        <v>2321.8175465838517</v>
      </c>
      <c r="F30" s="148">
        <v>2537.7122551361686</v>
      </c>
      <c r="G30" s="148">
        <v>180.30599020544676</v>
      </c>
      <c r="H30" s="148">
        <v>231.80428810320112</v>
      </c>
      <c r="I30" s="148"/>
      <c r="J30" s="86"/>
    </row>
    <row r="31" spans="1:10" ht="12.75">
      <c r="A31" s="342" t="s">
        <v>587</v>
      </c>
      <c r="B31" s="131" t="s">
        <v>588</v>
      </c>
      <c r="C31" s="148">
        <v>18831.659818442426</v>
      </c>
      <c r="D31" s="148">
        <v>3898.582865504061</v>
      </c>
      <c r="E31" s="148">
        <v>888.5550346392737</v>
      </c>
      <c r="F31" s="148">
        <v>1747.9863533205926</v>
      </c>
      <c r="G31" s="148">
        <v>547.5959746774963</v>
      </c>
      <c r="H31" s="148">
        <v>714.4455028666983</v>
      </c>
      <c r="I31" s="148"/>
      <c r="J31" s="86"/>
    </row>
    <row r="32" spans="1:10" ht="12.75">
      <c r="A32" s="342" t="s">
        <v>589</v>
      </c>
      <c r="B32" s="131" t="s">
        <v>358</v>
      </c>
      <c r="C32" s="148">
        <v>134012.00424032487</v>
      </c>
      <c r="D32" s="148">
        <v>25747.822175107496</v>
      </c>
      <c r="E32" s="148">
        <v>6787.679228380315</v>
      </c>
      <c r="F32" s="148">
        <v>9096.047569278546</v>
      </c>
      <c r="G32" s="148">
        <v>3769.7186156235066</v>
      </c>
      <c r="H32" s="148">
        <v>6094.37676182513</v>
      </c>
      <c r="I32" s="148"/>
      <c r="J32" s="86"/>
    </row>
    <row r="33" spans="1:10" ht="12.75">
      <c r="A33" s="342" t="s">
        <v>590</v>
      </c>
      <c r="B33" s="131" t="s">
        <v>591</v>
      </c>
      <c r="C33" s="148">
        <v>14269.532967032965</v>
      </c>
      <c r="D33" s="148">
        <v>1849.4343048256092</v>
      </c>
      <c r="E33" s="148">
        <v>288.7511048733875</v>
      </c>
      <c r="F33" s="148">
        <v>1105.6235069278546</v>
      </c>
      <c r="G33" s="148">
        <v>154.58931557572862</v>
      </c>
      <c r="H33" s="148">
        <v>300.4703774486384</v>
      </c>
      <c r="I33" s="148"/>
      <c r="J33" s="86"/>
    </row>
    <row r="34" spans="1:10" ht="12.75">
      <c r="A34" s="342" t="s">
        <v>592</v>
      </c>
      <c r="B34" s="131" t="s">
        <v>593</v>
      </c>
      <c r="C34" s="148">
        <v>8507.979515050167</v>
      </c>
      <c r="D34" s="148">
        <v>1278.9080864787384</v>
      </c>
      <c r="E34" s="148">
        <v>127.85621715241277</v>
      </c>
      <c r="F34" s="148">
        <v>921.3073041089344</v>
      </c>
      <c r="G34" s="148">
        <v>49.84782608695652</v>
      </c>
      <c r="H34" s="148">
        <v>179.89673913043475</v>
      </c>
      <c r="I34" s="148"/>
      <c r="J34" s="86"/>
    </row>
    <row r="35" spans="1:10" ht="12.75">
      <c r="A35" s="342" t="s">
        <v>594</v>
      </c>
      <c r="B35" s="131" t="s">
        <v>595</v>
      </c>
      <c r="C35" s="313">
        <v>28472.094959388436</v>
      </c>
      <c r="D35" s="313">
        <v>4612.435588867654</v>
      </c>
      <c r="E35" s="313">
        <v>663.7382644529386</v>
      </c>
      <c r="F35" s="313">
        <v>2715.347945532728</v>
      </c>
      <c r="G35" s="313">
        <v>783.3696846631627</v>
      </c>
      <c r="H35" s="313">
        <v>449.9796942188247</v>
      </c>
      <c r="I35" s="313"/>
      <c r="J35" s="86"/>
    </row>
    <row r="36" spans="1:10" ht="12.75">
      <c r="A36" s="342" t="s">
        <v>596</v>
      </c>
      <c r="B36" s="131" t="s">
        <v>360</v>
      </c>
      <c r="C36" s="351">
        <v>57787.55625895843</v>
      </c>
      <c r="D36" s="351">
        <v>12210.884824414714</v>
      </c>
      <c r="E36" s="351">
        <v>2690.956521739129</v>
      </c>
      <c r="F36" s="351">
        <v>5743.445741758243</v>
      </c>
      <c r="G36" s="351">
        <v>1461.0465539894883</v>
      </c>
      <c r="H36" s="351">
        <v>2315.436006927854</v>
      </c>
      <c r="I36" s="351"/>
      <c r="J36" s="86"/>
    </row>
    <row r="37" spans="1:9" ht="27.6">
      <c r="A37" s="342" t="s">
        <v>597</v>
      </c>
      <c r="B37" s="131" t="s">
        <v>598</v>
      </c>
      <c r="C37" s="351">
        <v>169181.2372790253</v>
      </c>
      <c r="D37" s="351">
        <v>34847.985994983275</v>
      </c>
      <c r="E37" s="351">
        <v>8205.518125895844</v>
      </c>
      <c r="F37" s="351">
        <v>14769.835702341137</v>
      </c>
      <c r="G37" s="351">
        <v>5107.730560200668</v>
      </c>
      <c r="H37" s="351">
        <v>6764.901606545627</v>
      </c>
      <c r="I37" s="351"/>
    </row>
    <row r="38" spans="1:9" ht="12.75">
      <c r="A38" s="342" t="s">
        <v>599</v>
      </c>
      <c r="B38" s="131" t="s">
        <v>362</v>
      </c>
      <c r="C38" s="351">
        <v>114616.33086478741</v>
      </c>
      <c r="D38" s="351">
        <v>25057.328993470295</v>
      </c>
      <c r="E38" s="351">
        <v>7668.335244465678</v>
      </c>
      <c r="F38" s="351">
        <v>10061.247660853638</v>
      </c>
      <c r="G38" s="351">
        <v>2502.058359213251</v>
      </c>
      <c r="H38" s="351">
        <v>4825.687728937729</v>
      </c>
      <c r="I38" s="351"/>
    </row>
    <row r="39" spans="1:9" ht="27.6">
      <c r="A39" s="342" t="s">
        <v>600</v>
      </c>
      <c r="B39" s="131" t="s">
        <v>601</v>
      </c>
      <c r="C39" s="351">
        <v>69952.58008838988</v>
      </c>
      <c r="D39" s="351">
        <v>14527.549390826565</v>
      </c>
      <c r="E39" s="351">
        <v>2832.381241041567</v>
      </c>
      <c r="F39" s="351">
        <v>6430.756420210225</v>
      </c>
      <c r="G39" s="351">
        <v>2105.6342570473</v>
      </c>
      <c r="H39" s="351">
        <v>3158.777472527474</v>
      </c>
      <c r="I39" s="351"/>
    </row>
    <row r="40" spans="1:9" ht="12.75">
      <c r="A40" s="342" t="s">
        <v>602</v>
      </c>
      <c r="B40" s="131" t="s">
        <v>603</v>
      </c>
      <c r="C40" s="351">
        <v>51303.59230172002</v>
      </c>
      <c r="D40" s="351">
        <v>8877.453266841854</v>
      </c>
      <c r="E40" s="351">
        <v>2055.1133540372657</v>
      </c>
      <c r="F40" s="351">
        <v>4265.060678451984</v>
      </c>
      <c r="G40" s="351">
        <v>1043.051869326326</v>
      </c>
      <c r="H40" s="351">
        <v>1514.2273650262782</v>
      </c>
      <c r="I40" s="351"/>
    </row>
    <row r="41" spans="1:9" ht="12.75">
      <c r="A41" s="342" t="s">
        <v>604</v>
      </c>
      <c r="B41" s="131" t="s">
        <v>605</v>
      </c>
      <c r="C41" s="351">
        <v>65678.11831103679</v>
      </c>
      <c r="D41" s="351">
        <v>14251.707089106545</v>
      </c>
      <c r="E41" s="351">
        <v>4629.4730649785</v>
      </c>
      <c r="F41" s="351">
        <v>3519.3741041567127</v>
      </c>
      <c r="G41" s="351">
        <v>2442.0060917343526</v>
      </c>
      <c r="H41" s="351">
        <v>3660.8538282369805</v>
      </c>
      <c r="I41" s="351"/>
    </row>
    <row r="42" spans="1:9" ht="15.6">
      <c r="A42" s="338" t="s">
        <v>324</v>
      </c>
      <c r="B42" s="339"/>
      <c r="C42" s="154">
        <v>792398.8053830229</v>
      </c>
      <c r="D42" s="154">
        <v>184204.70518792802</v>
      </c>
      <c r="E42" s="154">
        <v>44012.92461976429</v>
      </c>
      <c r="F42" s="154">
        <v>78237.8021281255</v>
      </c>
      <c r="G42" s="154">
        <v>20227.251234272968</v>
      </c>
      <c r="H42" s="154">
        <v>41726.727205765244</v>
      </c>
      <c r="I42" s="154"/>
    </row>
    <row r="43" spans="1:9" ht="12.75">
      <c r="A43" s="342" t="s">
        <v>606</v>
      </c>
      <c r="B43" s="131" t="s">
        <v>607</v>
      </c>
      <c r="C43" s="351">
        <v>40845.514870998566</v>
      </c>
      <c r="D43" s="351">
        <v>8467.9465480172</v>
      </c>
      <c r="E43" s="351">
        <v>1995.5458373148585</v>
      </c>
      <c r="F43" s="351">
        <v>3599.5259794553276</v>
      </c>
      <c r="G43" s="351">
        <v>1052.2045210224558</v>
      </c>
      <c r="H43" s="351">
        <v>1820.6702102245579</v>
      </c>
      <c r="I43" s="351"/>
    </row>
    <row r="44" spans="1:9" ht="12.75">
      <c r="A44" s="342" t="s">
        <v>608</v>
      </c>
      <c r="B44" s="131" t="s">
        <v>609</v>
      </c>
      <c r="C44" s="148">
        <v>96091.85911371239</v>
      </c>
      <c r="D44" s="148">
        <v>22429.9854574773</v>
      </c>
      <c r="E44" s="148">
        <v>5720.5289357381735</v>
      </c>
      <c r="F44" s="148">
        <v>8717.94377090301</v>
      </c>
      <c r="G44" s="148">
        <v>2319.4256748686103</v>
      </c>
      <c r="H44" s="148">
        <v>5672.087075967509</v>
      </c>
      <c r="I44" s="148"/>
    </row>
    <row r="45" spans="1:9" ht="12.75">
      <c r="A45" s="342" t="s">
        <v>610</v>
      </c>
      <c r="B45" s="131" t="s">
        <v>611</v>
      </c>
      <c r="C45" s="148">
        <v>49015.09055980252</v>
      </c>
      <c r="D45" s="148">
        <v>7279.305253623188</v>
      </c>
      <c r="E45" s="148">
        <v>2013.2980072463768</v>
      </c>
      <c r="F45" s="148">
        <v>3045.879528985507</v>
      </c>
      <c r="G45" s="148">
        <v>847.2536231884056</v>
      </c>
      <c r="H45" s="148">
        <v>1372.8740942028985</v>
      </c>
      <c r="I45" s="148"/>
    </row>
    <row r="46" spans="1:9" ht="12.75">
      <c r="A46" s="342" t="s">
        <v>612</v>
      </c>
      <c r="B46" s="131" t="s">
        <v>613</v>
      </c>
      <c r="C46" s="148">
        <v>11599.423047061635</v>
      </c>
      <c r="D46" s="148">
        <v>3047.880852842809</v>
      </c>
      <c r="E46" s="148">
        <v>625.4301242236024</v>
      </c>
      <c r="F46" s="148">
        <v>1803.1313306258958</v>
      </c>
      <c r="G46" s="148">
        <v>93.03565456282847</v>
      </c>
      <c r="H46" s="148">
        <v>526.2837434304824</v>
      </c>
      <c r="I46" s="148"/>
    </row>
    <row r="47" spans="1:9" ht="12.75">
      <c r="A47" s="342" t="s">
        <v>614</v>
      </c>
      <c r="B47" s="131" t="s">
        <v>366</v>
      </c>
      <c r="C47" s="148">
        <v>224080.09854276158</v>
      </c>
      <c r="D47" s="148">
        <v>55011.443442427146</v>
      </c>
      <c r="E47" s="148">
        <v>13407.671016483515</v>
      </c>
      <c r="F47" s="148">
        <v>24688.84433229814</v>
      </c>
      <c r="G47" s="148">
        <v>5218.963987099855</v>
      </c>
      <c r="H47" s="148">
        <v>11695.964106545627</v>
      </c>
      <c r="I47" s="148"/>
    </row>
    <row r="48" spans="1:9" ht="12.75">
      <c r="A48" s="342" t="s">
        <v>615</v>
      </c>
      <c r="B48" s="131" t="s">
        <v>367</v>
      </c>
      <c r="C48" s="148">
        <v>153945.55112279026</v>
      </c>
      <c r="D48" s="148">
        <v>38389.58540372671</v>
      </c>
      <c r="E48" s="148">
        <v>8072.248447204969</v>
      </c>
      <c r="F48" s="148">
        <v>17669.848512900146</v>
      </c>
      <c r="G48" s="148">
        <v>3321.920926899187</v>
      </c>
      <c r="H48" s="148">
        <v>9325.567516722407</v>
      </c>
      <c r="I48" s="148"/>
    </row>
    <row r="49" spans="1:9" ht="12.75">
      <c r="A49" s="345" t="s">
        <v>616</v>
      </c>
      <c r="B49" s="134" t="s">
        <v>343</v>
      </c>
      <c r="C49" s="148">
        <v>199620.1549211658</v>
      </c>
      <c r="D49" s="148">
        <v>45886.02786072624</v>
      </c>
      <c r="E49" s="148">
        <v>11652.49635690397</v>
      </c>
      <c r="F49" s="148">
        <v>16221.078027950316</v>
      </c>
      <c r="G49" s="148">
        <v>7149.577908504535</v>
      </c>
      <c r="H49" s="148">
        <v>10862.875567367419</v>
      </c>
      <c r="I49" s="148"/>
    </row>
    <row r="50" spans="1:9" ht="12.75">
      <c r="A50" s="342" t="s">
        <v>617</v>
      </c>
      <c r="B50" s="131" t="s">
        <v>618</v>
      </c>
      <c r="C50" s="148">
        <v>17201.113204730053</v>
      </c>
      <c r="D50" s="148">
        <v>3692.530369087434</v>
      </c>
      <c r="E50" s="148">
        <v>525.7058946488294</v>
      </c>
      <c r="F50" s="148">
        <v>2491.5506450071666</v>
      </c>
      <c r="G50" s="148">
        <v>224.8689381270903</v>
      </c>
      <c r="H50" s="148">
        <v>450.4048913043479</v>
      </c>
      <c r="I50" s="148"/>
    </row>
    <row r="51" spans="1:9" ht="15.6">
      <c r="A51" s="338" t="s">
        <v>623</v>
      </c>
      <c r="B51" s="339"/>
      <c r="C51" s="154">
        <v>17178</v>
      </c>
      <c r="D51" s="154">
        <v>3953</v>
      </c>
      <c r="E51" s="154">
        <v>1008.5</v>
      </c>
      <c r="F51" s="154">
        <v>1363</v>
      </c>
      <c r="G51" s="154">
        <v>676</v>
      </c>
      <c r="H51" s="154">
        <v>905.5</v>
      </c>
      <c r="I51" s="154"/>
    </row>
  </sheetData>
  <printOptions/>
  <pageMargins left="0.7" right="0.7" top="0.75" bottom="0.75" header="0.3" footer="0.3"/>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topLeftCell="A1">
      <selection activeCell="N98" sqref="N98"/>
    </sheetView>
  </sheetViews>
  <sheetFormatPr defaultColWidth="9.140625" defaultRowHeight="12.75"/>
  <cols>
    <col min="1" max="1" width="3.57421875" style="15" customWidth="1"/>
    <col min="2" max="2" width="34.421875" style="15" customWidth="1"/>
    <col min="3" max="6" width="10.7109375" style="7" customWidth="1"/>
    <col min="7" max="7" width="11.140625" style="7" customWidth="1"/>
    <col min="8" max="8" width="10.7109375" style="7" customWidth="1"/>
    <col min="9" max="9" width="2.28125" style="7" customWidth="1"/>
    <col min="10" max="10" width="9.140625" style="83" customWidth="1"/>
    <col min="11" max="16384" width="9.140625" style="7" customWidth="1"/>
  </cols>
  <sheetData>
    <row r="1" spans="1:11" s="8" customFormat="1" ht="30.75" customHeight="1">
      <c r="A1" s="201" t="s">
        <v>625</v>
      </c>
      <c r="B1" s="127"/>
      <c r="C1" s="128"/>
      <c r="D1" s="128"/>
      <c r="E1" s="128"/>
      <c r="F1" s="128"/>
      <c r="G1" s="128"/>
      <c r="H1" s="128"/>
      <c r="I1" s="128"/>
      <c r="J1" s="85"/>
      <c r="K1" s="85"/>
    </row>
    <row r="2" spans="1:11" s="8" customFormat="1" ht="16.5" customHeight="1">
      <c r="A2" s="272" t="s">
        <v>327</v>
      </c>
      <c r="B2" s="203"/>
      <c r="C2" s="204"/>
      <c r="D2" s="204"/>
      <c r="E2" s="204"/>
      <c r="F2" s="204"/>
      <c r="G2" s="204"/>
      <c r="H2" s="204"/>
      <c r="I2" s="204"/>
      <c r="J2" s="85"/>
      <c r="K2" s="85"/>
    </row>
    <row r="3" spans="1:10" s="8" customFormat="1" ht="20.25" customHeight="1">
      <c r="A3" s="280" t="s">
        <v>370</v>
      </c>
      <c r="B3" s="278"/>
      <c r="C3" s="279"/>
      <c r="D3" s="279"/>
      <c r="E3" s="279"/>
      <c r="F3" s="279"/>
      <c r="G3" s="279"/>
      <c r="H3" s="279"/>
      <c r="I3" s="279"/>
      <c r="J3" s="84"/>
    </row>
    <row r="4" spans="1:9" s="8" customFormat="1" ht="90.75" customHeight="1">
      <c r="A4" s="333"/>
      <c r="B4" s="333" t="s">
        <v>619</v>
      </c>
      <c r="C4" s="334" t="s">
        <v>239</v>
      </c>
      <c r="D4" s="334" t="s">
        <v>302</v>
      </c>
      <c r="E4" s="334" t="s">
        <v>296</v>
      </c>
      <c r="F4" s="334" t="s">
        <v>309</v>
      </c>
      <c r="G4" s="334" t="s">
        <v>308</v>
      </c>
      <c r="H4" s="334" t="s">
        <v>295</v>
      </c>
      <c r="I4" s="334"/>
    </row>
    <row r="5" spans="1:9" s="103" customFormat="1" ht="21" customHeight="1">
      <c r="A5" s="335" t="s">
        <v>311</v>
      </c>
      <c r="B5" s="336"/>
      <c r="C5" s="337">
        <v>740.4926972901312</v>
      </c>
      <c r="D5" s="337">
        <v>700.9928843300131</v>
      </c>
      <c r="E5" s="337">
        <v>642.157950110753</v>
      </c>
      <c r="F5" s="337">
        <v>928.5173400457194</v>
      </c>
      <c r="G5" s="337">
        <v>644.0663485647201</v>
      </c>
      <c r="H5" s="337">
        <v>566.6715308145012</v>
      </c>
      <c r="I5" s="337"/>
    </row>
    <row r="6" spans="1:9" s="91" customFormat="1" ht="15.6">
      <c r="A6" s="338" t="s">
        <v>321</v>
      </c>
      <c r="B6" s="339"/>
      <c r="C6" s="340">
        <v>16.79050147300617</v>
      </c>
      <c r="D6" s="341">
        <v>17.096816664642922</v>
      </c>
      <c r="E6" s="341">
        <v>15.989148328831366</v>
      </c>
      <c r="F6" s="341">
        <v>14.691488950270287</v>
      </c>
      <c r="G6" s="341">
        <v>31.310612484293475</v>
      </c>
      <c r="H6" s="341">
        <v>12.87210968870975</v>
      </c>
      <c r="I6" s="341"/>
    </row>
    <row r="7" spans="1:9" s="91" customFormat="1" ht="15.6">
      <c r="A7" s="338" t="s">
        <v>322</v>
      </c>
      <c r="B7" s="339"/>
      <c r="C7" s="340">
        <v>154.5271800298329</v>
      </c>
      <c r="D7" s="341">
        <v>159.9260869657188</v>
      </c>
      <c r="E7" s="341">
        <v>169.81479880792634</v>
      </c>
      <c r="F7" s="341">
        <v>178.30609540728298</v>
      </c>
      <c r="G7" s="341">
        <v>164.05538880504176</v>
      </c>
      <c r="H7" s="341">
        <v>128.33946538636835</v>
      </c>
      <c r="I7" s="341"/>
    </row>
    <row r="8" spans="1:10" ht="12.75">
      <c r="A8" s="342" t="s">
        <v>548</v>
      </c>
      <c r="B8" s="131" t="s">
        <v>345</v>
      </c>
      <c r="C8" s="132">
        <v>18.635693695778937</v>
      </c>
      <c r="D8" s="133">
        <v>18.917329409199713</v>
      </c>
      <c r="E8" s="133">
        <v>17.76116078371619</v>
      </c>
      <c r="F8" s="133">
        <v>16.575755988201408</v>
      </c>
      <c r="G8" s="133">
        <v>28.692601003467907</v>
      </c>
      <c r="H8" s="133">
        <v>17.134461062246334</v>
      </c>
      <c r="I8" s="133"/>
      <c r="J8" s="7"/>
    </row>
    <row r="9" spans="1:10" ht="12.75">
      <c r="A9" s="342" t="s">
        <v>549</v>
      </c>
      <c r="B9" s="131" t="s">
        <v>550</v>
      </c>
      <c r="C9" s="132">
        <v>6.427800961864595</v>
      </c>
      <c r="D9" s="133">
        <v>9.589285483843822</v>
      </c>
      <c r="E9" s="133">
        <v>11.593415443631637</v>
      </c>
      <c r="F9" s="133">
        <v>3.034155254942154</v>
      </c>
      <c r="G9" s="133">
        <v>6.08117765555411</v>
      </c>
      <c r="H9" s="133">
        <v>15.96911008944123</v>
      </c>
      <c r="I9" s="133"/>
      <c r="J9" s="7"/>
    </row>
    <row r="10" spans="1:10" ht="12.75">
      <c r="A10" s="342" t="s">
        <v>551</v>
      </c>
      <c r="B10" s="131" t="s">
        <v>552</v>
      </c>
      <c r="C10" s="132">
        <v>5.912509156775282</v>
      </c>
      <c r="D10" s="133">
        <v>7.197529421863413</v>
      </c>
      <c r="E10" s="133">
        <v>9.721537763845722</v>
      </c>
      <c r="F10" s="133">
        <v>6.957657964679493</v>
      </c>
      <c r="G10" s="133">
        <v>9.91483840583495</v>
      </c>
      <c r="H10" s="133">
        <v>3.19478335967583</v>
      </c>
      <c r="I10" s="133"/>
      <c r="J10" s="7"/>
    </row>
    <row r="11" spans="1:10" ht="12.75">
      <c r="A11" s="342" t="s">
        <v>553</v>
      </c>
      <c r="B11" s="131" t="s">
        <v>554</v>
      </c>
      <c r="C11" s="132">
        <v>12.026803710185394</v>
      </c>
      <c r="D11" s="133">
        <v>7.6558540155063675</v>
      </c>
      <c r="E11" s="133">
        <v>9.28103578940661</v>
      </c>
      <c r="F11" s="133">
        <v>14.91145187642062</v>
      </c>
      <c r="G11" s="133">
        <v>1.3456911575265935</v>
      </c>
      <c r="H11" s="133">
        <v>2.052047199164276</v>
      </c>
      <c r="I11" s="133"/>
      <c r="J11" s="7"/>
    </row>
    <row r="12" spans="1:10" ht="12.75">
      <c r="A12" s="342" t="s">
        <v>555</v>
      </c>
      <c r="B12" s="131" t="s">
        <v>556</v>
      </c>
      <c r="C12" s="132">
        <v>4.93268769527205</v>
      </c>
      <c r="D12" s="133">
        <v>5.820997695878948</v>
      </c>
      <c r="E12" s="133">
        <v>7.5092525415218905</v>
      </c>
      <c r="F12" s="133">
        <v>3.2400211594684665</v>
      </c>
      <c r="G12" s="133">
        <v>3.243954654580713</v>
      </c>
      <c r="H12" s="133">
        <v>8.016816460880381</v>
      </c>
      <c r="I12" s="133"/>
      <c r="J12" s="7"/>
    </row>
    <row r="13" spans="1:10" ht="12.75">
      <c r="A13" s="342" t="s">
        <v>557</v>
      </c>
      <c r="B13" s="131" t="s">
        <v>349</v>
      </c>
      <c r="C13" s="132">
        <v>5.132855945488</v>
      </c>
      <c r="D13" s="133">
        <v>4.326531883364438</v>
      </c>
      <c r="E13" s="133">
        <v>6.692487167496353</v>
      </c>
      <c r="F13" s="133">
        <v>2.5901953212013757</v>
      </c>
      <c r="G13" s="133">
        <v>3.6764598005389506</v>
      </c>
      <c r="H13" s="133">
        <v>3.8678906698492224</v>
      </c>
      <c r="I13" s="133"/>
      <c r="J13" s="7"/>
    </row>
    <row r="14" spans="1:10" ht="12.75">
      <c r="A14" s="342" t="s">
        <v>558</v>
      </c>
      <c r="B14" s="131" t="s">
        <v>559</v>
      </c>
      <c r="C14" s="132">
        <v>4.656997655674035</v>
      </c>
      <c r="D14" s="133">
        <v>6.460533592125219</v>
      </c>
      <c r="E14" s="133">
        <v>0.8958802783226145</v>
      </c>
      <c r="F14" s="133">
        <v>20.08747318382037</v>
      </c>
      <c r="G14" s="133">
        <v>3.1351827054749055</v>
      </c>
      <c r="H14" s="133">
        <v>0.5871190278986381</v>
      </c>
      <c r="I14" s="133"/>
      <c r="J14" s="7"/>
    </row>
    <row r="15" spans="1:10" ht="12.75">
      <c r="A15" s="342" t="s">
        <v>560</v>
      </c>
      <c r="B15" s="131" t="s">
        <v>561</v>
      </c>
      <c r="C15" s="132">
        <v>10.665966642495635</v>
      </c>
      <c r="D15" s="133">
        <v>8.914413528238091</v>
      </c>
      <c r="E15" s="133">
        <v>12.611948663015866</v>
      </c>
      <c r="F15" s="133">
        <v>4.91696010114083</v>
      </c>
      <c r="G15" s="133">
        <v>13.045715787675052</v>
      </c>
      <c r="H15" s="133">
        <v>6.6486943281405555</v>
      </c>
      <c r="I15" s="133"/>
      <c r="J15" s="7"/>
    </row>
    <row r="16" spans="1:10" ht="27.6">
      <c r="A16" s="342" t="s">
        <v>562</v>
      </c>
      <c r="B16" s="131" t="s">
        <v>563</v>
      </c>
      <c r="C16" s="343">
        <v>2.4983983213897756</v>
      </c>
      <c r="D16" s="344">
        <v>2.2135867639491877</v>
      </c>
      <c r="E16" s="344">
        <v>3.09731798263029</v>
      </c>
      <c r="F16" s="344">
        <v>0.2036354698902576</v>
      </c>
      <c r="G16" s="344">
        <v>0.14768025800580276</v>
      </c>
      <c r="H16" s="344">
        <v>4.424600560771605</v>
      </c>
      <c r="I16" s="344"/>
      <c r="J16" s="7"/>
    </row>
    <row r="17" spans="1:10" ht="27.6">
      <c r="A17" s="342" t="s">
        <v>564</v>
      </c>
      <c r="B17" s="131" t="s">
        <v>565</v>
      </c>
      <c r="C17" s="343">
        <v>8.851493910878048</v>
      </c>
      <c r="D17" s="344">
        <v>5.181646564956686</v>
      </c>
      <c r="E17" s="344">
        <v>4.746863028514926</v>
      </c>
      <c r="F17" s="344">
        <v>5.4198234533255825</v>
      </c>
      <c r="G17" s="344">
        <v>7.7792279717581545</v>
      </c>
      <c r="H17" s="344">
        <v>3.977774117495227</v>
      </c>
      <c r="I17" s="344"/>
      <c r="J17" s="7"/>
    </row>
    <row r="18" spans="1:10" ht="12.75">
      <c r="A18" s="342" t="s">
        <v>566</v>
      </c>
      <c r="B18" s="131" t="s">
        <v>351</v>
      </c>
      <c r="C18" s="132">
        <v>9.239264633860047</v>
      </c>
      <c r="D18" s="133">
        <v>12.31641010123118</v>
      </c>
      <c r="E18" s="133">
        <v>1.5701625605648095</v>
      </c>
      <c r="F18" s="133">
        <v>36.09035475504558</v>
      </c>
      <c r="G18" s="133">
        <v>8.560069685020474</v>
      </c>
      <c r="H18" s="133">
        <v>2.0669776388488943</v>
      </c>
      <c r="I18" s="133"/>
      <c r="J18" s="7"/>
    </row>
    <row r="19" spans="1:10" ht="12.75">
      <c r="A19" s="342" t="s">
        <v>567</v>
      </c>
      <c r="B19" s="131" t="s">
        <v>568</v>
      </c>
      <c r="C19" s="132">
        <v>5.05479572230717</v>
      </c>
      <c r="D19" s="133">
        <v>3.5178663943355732</v>
      </c>
      <c r="E19" s="133">
        <v>3.021315637947545</v>
      </c>
      <c r="F19" s="133">
        <v>1.5724741547335392</v>
      </c>
      <c r="G19" s="133">
        <v>6.133735045613314</v>
      </c>
      <c r="H19" s="133">
        <v>4.575703513065933</v>
      </c>
      <c r="I19" s="133"/>
      <c r="J19" s="7"/>
    </row>
    <row r="20" spans="1:9" s="91" customFormat="1" ht="14.4">
      <c r="A20" s="342" t="s">
        <v>569</v>
      </c>
      <c r="B20" s="131" t="s">
        <v>353</v>
      </c>
      <c r="C20" s="132">
        <v>1.8765381849316756</v>
      </c>
      <c r="D20" s="133">
        <v>1.2367319468317381</v>
      </c>
      <c r="E20" s="133">
        <v>1.8123497754965257</v>
      </c>
      <c r="F20" s="133">
        <v>1.290605535724492</v>
      </c>
      <c r="G20" s="133">
        <v>0.9437362745380861</v>
      </c>
      <c r="H20" s="133">
        <v>0.7187649714212521</v>
      </c>
      <c r="I20" s="133"/>
    </row>
    <row r="21" spans="1:10" ht="12.75">
      <c r="A21" s="342" t="s">
        <v>570</v>
      </c>
      <c r="B21" s="131" t="s">
        <v>571</v>
      </c>
      <c r="C21" s="132">
        <v>3.871010708942021</v>
      </c>
      <c r="D21" s="133">
        <v>5.846523279340216</v>
      </c>
      <c r="E21" s="133">
        <v>5.800911578710703</v>
      </c>
      <c r="F21" s="133">
        <v>12.155757635461041</v>
      </c>
      <c r="G21" s="133">
        <v>0.6644708815339808</v>
      </c>
      <c r="H21" s="133">
        <v>2.3903220174649675</v>
      </c>
      <c r="I21" s="133"/>
      <c r="J21" s="7"/>
    </row>
    <row r="22" spans="1:10" ht="12.75">
      <c r="A22" s="342" t="s">
        <v>572</v>
      </c>
      <c r="B22" s="131" t="s">
        <v>573</v>
      </c>
      <c r="C22" s="132">
        <v>3.2856298854569728</v>
      </c>
      <c r="D22" s="133">
        <v>3.620458919095977</v>
      </c>
      <c r="E22" s="133">
        <v>4.954311035885837</v>
      </c>
      <c r="F22" s="133">
        <v>4.113048227723552</v>
      </c>
      <c r="G22" s="133">
        <v>2.086163551989904</v>
      </c>
      <c r="H22" s="133">
        <v>2.521705854278698</v>
      </c>
      <c r="I22" s="133"/>
      <c r="J22" s="7"/>
    </row>
    <row r="23" spans="1:10" ht="12.75">
      <c r="A23" s="342" t="s">
        <v>574</v>
      </c>
      <c r="B23" s="131" t="s">
        <v>355</v>
      </c>
      <c r="C23" s="132">
        <v>51.458733198533295</v>
      </c>
      <c r="D23" s="133">
        <v>57.11038796595826</v>
      </c>
      <c r="E23" s="133">
        <v>68.74484877721882</v>
      </c>
      <c r="F23" s="133">
        <v>45.146725325504214</v>
      </c>
      <c r="G23" s="133">
        <v>68.60468396592887</v>
      </c>
      <c r="H23" s="133">
        <v>50.1926945157253</v>
      </c>
      <c r="I23" s="133"/>
      <c r="J23" s="7"/>
    </row>
    <row r="24" spans="1:10" ht="15.6">
      <c r="A24" s="338" t="s">
        <v>323</v>
      </c>
      <c r="B24" s="339"/>
      <c r="C24" s="340">
        <v>355.4523934118717</v>
      </c>
      <c r="D24" s="341">
        <v>307.73465966347885</v>
      </c>
      <c r="E24" s="341">
        <v>282.6133144401924</v>
      </c>
      <c r="F24" s="341">
        <v>404.8960331429477</v>
      </c>
      <c r="G24" s="341">
        <v>290.1147168872673</v>
      </c>
      <c r="H24" s="341">
        <v>246.67287149511756</v>
      </c>
      <c r="I24" s="341"/>
      <c r="J24" s="7"/>
    </row>
    <row r="25" spans="1:10" ht="27.6">
      <c r="A25" s="342" t="s">
        <v>575</v>
      </c>
      <c r="B25" s="131" t="s">
        <v>576</v>
      </c>
      <c r="C25" s="343">
        <v>4.692591652365241</v>
      </c>
      <c r="D25" s="344">
        <v>3.2217968124942455</v>
      </c>
      <c r="E25" s="344">
        <v>2.402361205930927</v>
      </c>
      <c r="F25" s="344">
        <v>5.1233962964115465</v>
      </c>
      <c r="G25" s="344">
        <v>3.151608362432268</v>
      </c>
      <c r="H25" s="344">
        <v>2.2310912525922078</v>
      </c>
      <c r="I25" s="344"/>
      <c r="J25" s="7"/>
    </row>
    <row r="26" spans="1:10" ht="12.75">
      <c r="A26" s="342" t="s">
        <v>577</v>
      </c>
      <c r="B26" s="131" t="s">
        <v>578</v>
      </c>
      <c r="C26" s="132">
        <v>17.550909216624024</v>
      </c>
      <c r="D26" s="133">
        <v>16.267120976412315</v>
      </c>
      <c r="E26" s="133">
        <v>16.131781344348816</v>
      </c>
      <c r="F26" s="133">
        <v>15.524383698848256</v>
      </c>
      <c r="G26" s="133">
        <v>19.592832358746467</v>
      </c>
      <c r="H26" s="133">
        <v>15.325750826269797</v>
      </c>
      <c r="I26" s="133"/>
      <c r="J26" s="7"/>
    </row>
    <row r="27" spans="1:10" ht="12.75">
      <c r="A27" s="342" t="s">
        <v>579</v>
      </c>
      <c r="B27" s="131" t="s">
        <v>580</v>
      </c>
      <c r="C27" s="132">
        <v>41.072894032228334</v>
      </c>
      <c r="D27" s="133">
        <v>32.255665947742415</v>
      </c>
      <c r="E27" s="133">
        <v>34.37817127302135</v>
      </c>
      <c r="F27" s="133">
        <v>33.50269622301237</v>
      </c>
      <c r="G27" s="133">
        <v>37.12023645051264</v>
      </c>
      <c r="H27" s="133">
        <v>26.001000298383396</v>
      </c>
      <c r="I27" s="133"/>
      <c r="J27" s="7"/>
    </row>
    <row r="28" spans="1:10" ht="12.75">
      <c r="A28" s="342" t="s">
        <v>581</v>
      </c>
      <c r="B28" s="131" t="s">
        <v>582</v>
      </c>
      <c r="C28" s="132">
        <v>63.470885832400164</v>
      </c>
      <c r="D28" s="133">
        <v>59.979752815925465</v>
      </c>
      <c r="E28" s="133">
        <v>58.65401774219363</v>
      </c>
      <c r="F28" s="133">
        <v>60.74638579022125</v>
      </c>
      <c r="G28" s="133">
        <v>60.178427518303465</v>
      </c>
      <c r="H28" s="133">
        <v>60.53657711520252</v>
      </c>
      <c r="I28" s="133"/>
      <c r="J28" s="7"/>
    </row>
    <row r="29" spans="1:9" s="91" customFormat="1" ht="14.4">
      <c r="A29" s="342" t="s">
        <v>583</v>
      </c>
      <c r="B29" s="131" t="s">
        <v>584</v>
      </c>
      <c r="C29" s="132">
        <v>23.157145632147127</v>
      </c>
      <c r="D29" s="133">
        <v>20.83214151577543</v>
      </c>
      <c r="E29" s="133">
        <v>19.92524880978763</v>
      </c>
      <c r="F29" s="133">
        <v>28.685514800740552</v>
      </c>
      <c r="G29" s="133">
        <v>17.22373514389902</v>
      </c>
      <c r="H29" s="133">
        <v>15.882957630436733</v>
      </c>
      <c r="I29" s="133"/>
    </row>
    <row r="30" spans="1:10" ht="12.75">
      <c r="A30" s="342" t="s">
        <v>585</v>
      </c>
      <c r="B30" s="131" t="s">
        <v>586</v>
      </c>
      <c r="C30" s="132">
        <v>12.103334495568156</v>
      </c>
      <c r="D30" s="133">
        <v>6.058294471404344</v>
      </c>
      <c r="E30" s="133">
        <v>8.960049189919545</v>
      </c>
      <c r="F30" s="133">
        <v>10.540444946663241</v>
      </c>
      <c r="G30" s="133">
        <v>1.3679182630021642</v>
      </c>
      <c r="H30" s="133">
        <v>0.9721193449563377</v>
      </c>
      <c r="I30" s="133"/>
      <c r="J30" s="7"/>
    </row>
    <row r="31" spans="1:10" ht="12.75">
      <c r="A31" s="342" t="s">
        <v>587</v>
      </c>
      <c r="B31" s="131" t="s">
        <v>588</v>
      </c>
      <c r="C31" s="132">
        <v>4.971426668004872</v>
      </c>
      <c r="D31" s="133">
        <v>4.480344382742175</v>
      </c>
      <c r="E31" s="133">
        <v>3.4289933031269</v>
      </c>
      <c r="F31" s="133">
        <v>7.260300645750604</v>
      </c>
      <c r="G31" s="133">
        <v>4.154418461939651</v>
      </c>
      <c r="H31" s="133">
        <v>2.9961753509260682</v>
      </c>
      <c r="I31" s="133"/>
      <c r="J31" s="7"/>
    </row>
    <row r="32" spans="1:10" ht="12.75">
      <c r="A32" s="342" t="s">
        <v>589</v>
      </c>
      <c r="B32" s="131" t="s">
        <v>358</v>
      </c>
      <c r="C32" s="132">
        <v>35.37823315290947</v>
      </c>
      <c r="D32" s="133">
        <v>29.590011147594815</v>
      </c>
      <c r="E32" s="133">
        <v>26.194108086212772</v>
      </c>
      <c r="F32" s="133">
        <v>37.78063822727056</v>
      </c>
      <c r="G32" s="133">
        <v>28.59953202228583</v>
      </c>
      <c r="H32" s="133">
        <v>25.558032571791575</v>
      </c>
      <c r="I32" s="133"/>
      <c r="J32" s="7"/>
    </row>
    <row r="33" spans="1:10" ht="12.75">
      <c r="A33" s="342" t="s">
        <v>590</v>
      </c>
      <c r="B33" s="131" t="s">
        <v>591</v>
      </c>
      <c r="C33" s="132">
        <v>3.7670570420355984</v>
      </c>
      <c r="D33" s="133">
        <v>2.1254139990698286</v>
      </c>
      <c r="E33" s="133">
        <v>1.1143098246956642</v>
      </c>
      <c r="F33" s="133">
        <v>4.592232110998132</v>
      </c>
      <c r="G33" s="133">
        <v>1.17281487875191</v>
      </c>
      <c r="H33" s="133">
        <v>1.2600848279998673</v>
      </c>
      <c r="I33" s="133"/>
      <c r="J33" s="7"/>
    </row>
    <row r="34" spans="1:10" ht="12.75">
      <c r="A34" s="342" t="s">
        <v>592</v>
      </c>
      <c r="B34" s="131" t="s">
        <v>593</v>
      </c>
      <c r="C34" s="132">
        <v>2.2460471705493</v>
      </c>
      <c r="D34" s="133">
        <v>1.469751665919179</v>
      </c>
      <c r="E34" s="133">
        <v>0.49340569271181556</v>
      </c>
      <c r="F34" s="133">
        <v>3.826670615734517</v>
      </c>
      <c r="G34" s="133">
        <v>0.37817796068565496</v>
      </c>
      <c r="H34" s="133">
        <v>0.7544342757171124</v>
      </c>
      <c r="I34" s="133"/>
      <c r="J34" s="7"/>
    </row>
    <row r="35" spans="1:10" ht="12.75">
      <c r="A35" s="342" t="s">
        <v>594</v>
      </c>
      <c r="B35" s="131" t="s">
        <v>595</v>
      </c>
      <c r="C35" s="132">
        <v>7.516434214494969</v>
      </c>
      <c r="D35" s="133">
        <v>5.300720952784315</v>
      </c>
      <c r="E35" s="133">
        <v>2.5614103517652858</v>
      </c>
      <c r="F35" s="133">
        <v>11.27825878327845</v>
      </c>
      <c r="G35" s="133">
        <v>5.943150846580225</v>
      </c>
      <c r="H35" s="133">
        <v>1.8870831474563055</v>
      </c>
      <c r="I35" s="133"/>
      <c r="J35" s="7"/>
    </row>
    <row r="36" spans="1:10" ht="12.75">
      <c r="A36" s="342" t="s">
        <v>596</v>
      </c>
      <c r="B36" s="131" t="s">
        <v>360</v>
      </c>
      <c r="C36" s="132">
        <v>15.255511252559327</v>
      </c>
      <c r="D36" s="133">
        <v>14.03303998369793</v>
      </c>
      <c r="E36" s="133">
        <v>10.384581182183187</v>
      </c>
      <c r="F36" s="133">
        <v>23.85553110784099</v>
      </c>
      <c r="G36" s="133">
        <v>11.084447399785967</v>
      </c>
      <c r="H36" s="133">
        <v>9.710260982492757</v>
      </c>
      <c r="I36" s="133"/>
      <c r="J36" s="7"/>
    </row>
    <row r="37" spans="1:10" ht="27.6">
      <c r="A37" s="342" t="s">
        <v>597</v>
      </c>
      <c r="B37" s="131" t="s">
        <v>598</v>
      </c>
      <c r="C37" s="343">
        <v>44.66266504619622</v>
      </c>
      <c r="D37" s="344">
        <v>40.04813638412035</v>
      </c>
      <c r="E37" s="344">
        <v>31.665643213428947</v>
      </c>
      <c r="F37" s="344">
        <v>61.34684489019597</v>
      </c>
      <c r="G37" s="344">
        <v>38.75055902375507</v>
      </c>
      <c r="H37" s="344">
        <v>28.370017536178597</v>
      </c>
      <c r="I37" s="344"/>
      <c r="J37" s="7"/>
    </row>
    <row r="38" spans="1:9" s="8" customFormat="1" ht="12.75">
      <c r="A38" s="342" t="s">
        <v>599</v>
      </c>
      <c r="B38" s="131" t="s">
        <v>362</v>
      </c>
      <c r="C38" s="132">
        <v>30.25791084501456</v>
      </c>
      <c r="D38" s="133">
        <v>28.79647991986496</v>
      </c>
      <c r="E38" s="133">
        <v>29.592618548472498</v>
      </c>
      <c r="F38" s="133">
        <v>41.78961852327173</v>
      </c>
      <c r="G38" s="133">
        <v>18.982238586556086</v>
      </c>
      <c r="H38" s="133">
        <v>20.2375220596879</v>
      </c>
      <c r="I38" s="133"/>
    </row>
    <row r="39" spans="1:9" s="8" customFormat="1" ht="27.6">
      <c r="A39" s="342" t="s">
        <v>600</v>
      </c>
      <c r="B39" s="131" t="s">
        <v>601</v>
      </c>
      <c r="C39" s="343">
        <v>18.466992580579216</v>
      </c>
      <c r="D39" s="344">
        <v>16.695406139529066</v>
      </c>
      <c r="E39" s="344">
        <v>10.930348632121202</v>
      </c>
      <c r="F39" s="344">
        <v>26.710291474314513</v>
      </c>
      <c r="G39" s="344">
        <v>15.974708062311423</v>
      </c>
      <c r="H39" s="344">
        <v>13.246988278703197</v>
      </c>
      <c r="I39" s="344"/>
    </row>
    <row r="40" spans="1:10" ht="12.75">
      <c r="A40" s="342" t="s">
        <v>602</v>
      </c>
      <c r="B40" s="131" t="s">
        <v>603</v>
      </c>
      <c r="C40" s="132">
        <v>13.543790053144438</v>
      </c>
      <c r="D40" s="133">
        <v>10.202180958903012</v>
      </c>
      <c r="E40" s="133">
        <v>7.930819874338231</v>
      </c>
      <c r="F40" s="133">
        <v>17.715025485814618</v>
      </c>
      <c r="G40" s="133">
        <v>7.913268437084496</v>
      </c>
      <c r="H40" s="133">
        <v>6.350226418369605</v>
      </c>
      <c r="I40" s="133"/>
      <c r="J40" s="7"/>
    </row>
    <row r="41" spans="1:10" ht="12.75">
      <c r="A41" s="342" t="s">
        <v>604</v>
      </c>
      <c r="B41" s="131" t="s">
        <v>605</v>
      </c>
      <c r="C41" s="132">
        <v>17.338564525050636</v>
      </c>
      <c r="D41" s="133">
        <v>16.37840158949902</v>
      </c>
      <c r="E41" s="133">
        <v>17.865446165934085</v>
      </c>
      <c r="F41" s="133">
        <v>14.617799522580471</v>
      </c>
      <c r="G41" s="133">
        <v>18.526643110634982</v>
      </c>
      <c r="H41" s="133">
        <v>15.352549577953598</v>
      </c>
      <c r="I41" s="133"/>
      <c r="J41" s="7"/>
    </row>
    <row r="42" spans="1:10" ht="15.6">
      <c r="A42" s="338" t="s">
        <v>324</v>
      </c>
      <c r="B42" s="339"/>
      <c r="C42" s="340">
        <v>209.1877503499948</v>
      </c>
      <c r="D42" s="341">
        <v>211.69243918500266</v>
      </c>
      <c r="E42" s="341">
        <v>169.84881958771385</v>
      </c>
      <c r="F42" s="341">
        <v>324.96247137963616</v>
      </c>
      <c r="G42" s="341">
        <v>153.45705565393476</v>
      </c>
      <c r="H42" s="341">
        <v>174.9896822460039</v>
      </c>
      <c r="I42" s="341"/>
      <c r="J42" s="7"/>
    </row>
    <row r="43" spans="1:10" ht="12.75">
      <c r="A43" s="342" t="s">
        <v>606</v>
      </c>
      <c r="B43" s="131" t="s">
        <v>607</v>
      </c>
      <c r="C43" s="132">
        <v>10.782930652730272</v>
      </c>
      <c r="D43" s="133">
        <v>9.7315660737827</v>
      </c>
      <c r="E43" s="133">
        <v>7.700944843572179</v>
      </c>
      <c r="F43" s="133">
        <v>14.950712139937687</v>
      </c>
      <c r="G43" s="133">
        <v>7.982706393060156</v>
      </c>
      <c r="H43" s="133">
        <v>7.6353580282217965</v>
      </c>
      <c r="I43" s="133"/>
      <c r="J43" s="7"/>
    </row>
    <row r="44" spans="1:10" ht="12.75">
      <c r="A44" s="342" t="s">
        <v>608</v>
      </c>
      <c r="B44" s="131" t="s">
        <v>609</v>
      </c>
      <c r="C44" s="132">
        <v>25.36757968133202</v>
      </c>
      <c r="D44" s="133">
        <v>25.77707408468895</v>
      </c>
      <c r="E44" s="133">
        <v>22.0759037384254</v>
      </c>
      <c r="F44" s="133">
        <v>36.2101755939143</v>
      </c>
      <c r="G44" s="133">
        <v>17.596668511754455</v>
      </c>
      <c r="H44" s="133">
        <v>23.787073215703373</v>
      </c>
      <c r="I44" s="133"/>
      <c r="J44" s="7"/>
    </row>
    <row r="45" spans="1:10" ht="12.75">
      <c r="A45" s="342" t="s">
        <v>610</v>
      </c>
      <c r="B45" s="131" t="s">
        <v>611</v>
      </c>
      <c r="C45" s="132">
        <v>12.939641576630315</v>
      </c>
      <c r="D45" s="133">
        <v>8.365551157553634</v>
      </c>
      <c r="E45" s="133">
        <v>7.7694516545609416</v>
      </c>
      <c r="F45" s="133">
        <v>12.651129151645137</v>
      </c>
      <c r="G45" s="133">
        <v>6.427815865871123</v>
      </c>
      <c r="H45" s="133">
        <v>5.7574321686830645</v>
      </c>
      <c r="I45" s="133"/>
      <c r="J45" s="7"/>
    </row>
    <row r="46" spans="1:10" ht="12.75">
      <c r="A46" s="342" t="s">
        <v>612</v>
      </c>
      <c r="B46" s="131" t="s">
        <v>613</v>
      </c>
      <c r="C46" s="132">
        <v>3.062166671742804</v>
      </c>
      <c r="D46" s="133">
        <v>3.5026973465488047</v>
      </c>
      <c r="E46" s="133">
        <v>2.4135766766626885</v>
      </c>
      <c r="F46" s="133">
        <v>7.489346549672581</v>
      </c>
      <c r="G46" s="133">
        <v>0.7058288570548513</v>
      </c>
      <c r="H46" s="133">
        <v>2.2070799988697223</v>
      </c>
      <c r="I46" s="133"/>
      <c r="J46" s="7"/>
    </row>
    <row r="47" spans="1:10" ht="12.75">
      <c r="A47" s="342" t="s">
        <v>614</v>
      </c>
      <c r="B47" s="131" t="s">
        <v>366</v>
      </c>
      <c r="C47" s="132">
        <v>59.155580995238246</v>
      </c>
      <c r="D47" s="133">
        <v>63.2204624389715</v>
      </c>
      <c r="E47" s="133">
        <v>51.74109912585773</v>
      </c>
      <c r="F47" s="133">
        <v>102.54567039846044</v>
      </c>
      <c r="G47" s="133">
        <v>39.5944479923819</v>
      </c>
      <c r="H47" s="133">
        <v>49.04945054694594</v>
      </c>
      <c r="I47" s="133"/>
      <c r="J47" s="7"/>
    </row>
    <row r="48" spans="1:10" ht="12.75">
      <c r="A48" s="342" t="s">
        <v>615</v>
      </c>
      <c r="B48" s="131" t="s">
        <v>367</v>
      </c>
      <c r="C48" s="132">
        <v>40.64055031001763</v>
      </c>
      <c r="D48" s="133">
        <v>44.11822686681555</v>
      </c>
      <c r="E48" s="133">
        <v>31.151346610600736</v>
      </c>
      <c r="F48" s="133">
        <v>73.39211334506071</v>
      </c>
      <c r="G48" s="133">
        <v>25.202248128177853</v>
      </c>
      <c r="H48" s="133">
        <v>39.10870096443697</v>
      </c>
      <c r="I48" s="133"/>
      <c r="J48" s="7"/>
    </row>
    <row r="49" spans="1:10" ht="12.75">
      <c r="A49" s="345" t="s">
        <v>616</v>
      </c>
      <c r="B49" s="134" t="s">
        <v>343</v>
      </c>
      <c r="C49" s="135">
        <v>52.698326712256275</v>
      </c>
      <c r="D49" s="136">
        <v>52.733317275680115</v>
      </c>
      <c r="E49" s="136">
        <v>44.96776273262058</v>
      </c>
      <c r="F49" s="136">
        <v>67.37461254052411</v>
      </c>
      <c r="G49" s="136">
        <v>54.241338197674196</v>
      </c>
      <c r="H49" s="136">
        <v>45.55572102354732</v>
      </c>
      <c r="I49" s="136"/>
      <c r="J49" s="7"/>
    </row>
    <row r="50" spans="1:10" ht="12.75">
      <c r="A50" s="342" t="s">
        <v>617</v>
      </c>
      <c r="B50" s="131" t="s">
        <v>618</v>
      </c>
      <c r="C50" s="132">
        <v>4.540973750047202</v>
      </c>
      <c r="D50" s="133">
        <v>4.243543940961422</v>
      </c>
      <c r="E50" s="133">
        <v>2.0287342054136124</v>
      </c>
      <c r="F50" s="133">
        <v>10.348711660421154</v>
      </c>
      <c r="G50" s="133">
        <v>1.7060017079602179</v>
      </c>
      <c r="H50" s="133">
        <v>1.888866299595718</v>
      </c>
      <c r="I50" s="133"/>
      <c r="J50" s="7"/>
    </row>
    <row r="51" spans="1:10" ht="12.75">
      <c r="A51" s="134"/>
      <c r="B51" s="134"/>
      <c r="C51" s="135"/>
      <c r="D51" s="136"/>
      <c r="E51" s="136"/>
      <c r="F51" s="136"/>
      <c r="J51" s="7"/>
    </row>
    <row r="52" spans="1:10" ht="12.75">
      <c r="A52" s="202" t="s">
        <v>533</v>
      </c>
      <c r="B52" s="203"/>
      <c r="C52" s="204"/>
      <c r="D52" s="204"/>
      <c r="E52" s="204"/>
      <c r="F52" s="204"/>
      <c r="G52" s="204"/>
      <c r="H52" s="204"/>
      <c r="I52" s="204"/>
      <c r="J52" s="7"/>
    </row>
    <row r="53" spans="1:10" ht="12.75">
      <c r="A53" s="202" t="s">
        <v>534</v>
      </c>
      <c r="B53" s="203"/>
      <c r="C53" s="204"/>
      <c r="D53" s="204"/>
      <c r="E53" s="204"/>
      <c r="F53" s="204"/>
      <c r="G53" s="204"/>
      <c r="H53" s="204"/>
      <c r="I53" s="204"/>
      <c r="J53" s="7"/>
    </row>
  </sheetData>
  <conditionalFormatting sqref="D5:F51">
    <cfRule type="cellIs" priority="7" dxfId="1" operator="lessThan" stopIfTrue="1">
      <formula>$C5*0.95</formula>
    </cfRule>
    <cfRule type="cellIs" priority="8" dxfId="0" operator="greaterThan" stopIfTrue="1">
      <formula>$C5*1.05</formula>
    </cfRule>
  </conditionalFormatting>
  <conditionalFormatting sqref="G5:G50">
    <cfRule type="cellIs" priority="5" dxfId="1" operator="lessThan" stopIfTrue="1">
      <formula>$C5*0.95</formula>
    </cfRule>
    <cfRule type="cellIs" priority="6" dxfId="0" operator="greaterThan" stopIfTrue="1">
      <formula>$C5*1.05</formula>
    </cfRule>
  </conditionalFormatting>
  <conditionalFormatting sqref="H5:H50">
    <cfRule type="cellIs" priority="3" dxfId="1" operator="lessThan" stopIfTrue="1">
      <formula>$C5*0.95</formula>
    </cfRule>
    <cfRule type="cellIs" priority="4" dxfId="0" operator="greaterThan" stopIfTrue="1">
      <formula>$C5*1.05</formula>
    </cfRule>
  </conditionalFormatting>
  <conditionalFormatting sqref="I5:I50">
    <cfRule type="cellIs" priority="1" dxfId="1" operator="lessThan" stopIfTrue="1">
      <formula>$C5*0.95</formula>
    </cfRule>
    <cfRule type="cellIs" priority="2" dxfId="0" operator="greaterThan" stopIfTrue="1">
      <formula>$C5*1.05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topLeftCell="A1">
      <selection activeCell="N98" sqref="N98"/>
    </sheetView>
  </sheetViews>
  <sheetFormatPr defaultColWidth="9.140625" defaultRowHeight="12.75"/>
  <cols>
    <col min="1" max="1" width="3.57421875" style="15" customWidth="1"/>
    <col min="2" max="2" width="34.421875" style="15" customWidth="1"/>
    <col min="3" max="6" width="10.7109375" style="7" customWidth="1"/>
    <col min="7" max="7" width="11.140625" style="7" customWidth="1"/>
    <col min="8" max="8" width="10.7109375" style="7" customWidth="1"/>
    <col min="9" max="9" width="2.57421875" style="7" customWidth="1"/>
    <col min="10" max="10" width="9.140625" style="83" customWidth="1"/>
    <col min="11" max="16384" width="9.140625" style="7" customWidth="1"/>
  </cols>
  <sheetData>
    <row r="1" spans="1:11" s="8" customFormat="1" ht="30.75" customHeight="1">
      <c r="A1" s="201" t="s">
        <v>626</v>
      </c>
      <c r="B1" s="127"/>
      <c r="C1" s="128"/>
      <c r="D1" s="128"/>
      <c r="E1" s="128"/>
      <c r="F1" s="128"/>
      <c r="G1" s="128"/>
      <c r="H1" s="128"/>
      <c r="I1" s="128"/>
      <c r="J1" s="85"/>
      <c r="K1" s="85"/>
    </row>
    <row r="2" spans="1:11" s="8" customFormat="1" ht="16.5" customHeight="1">
      <c r="A2" s="272" t="s">
        <v>327</v>
      </c>
      <c r="B2" s="203"/>
      <c r="C2" s="204"/>
      <c r="D2" s="204"/>
      <c r="E2" s="204"/>
      <c r="F2" s="204"/>
      <c r="G2" s="204"/>
      <c r="H2" s="204"/>
      <c r="I2" s="204"/>
      <c r="J2" s="85"/>
      <c r="K2" s="85"/>
    </row>
    <row r="3" spans="1:10" s="8" customFormat="1" ht="20.25" customHeight="1">
      <c r="A3" s="280" t="s">
        <v>370</v>
      </c>
      <c r="B3" s="278"/>
      <c r="C3" s="279"/>
      <c r="D3" s="279"/>
      <c r="E3" s="279"/>
      <c r="F3" s="279"/>
      <c r="G3" s="279"/>
      <c r="H3" s="279"/>
      <c r="I3" s="279"/>
      <c r="J3" s="84"/>
    </row>
    <row r="4" spans="1:9" s="8" customFormat="1" ht="90.75" customHeight="1">
      <c r="A4" s="333"/>
      <c r="B4" s="333" t="s">
        <v>619</v>
      </c>
      <c r="C4" s="334" t="s">
        <v>239</v>
      </c>
      <c r="D4" s="334" t="s">
        <v>302</v>
      </c>
      <c r="E4" s="334" t="s">
        <v>296</v>
      </c>
      <c r="F4" s="334" t="s">
        <v>309</v>
      </c>
      <c r="G4" s="334" t="s">
        <v>308</v>
      </c>
      <c r="H4" s="334" t="s">
        <v>295</v>
      </c>
      <c r="I4" s="334"/>
    </row>
    <row r="5" spans="1:9" s="103" customFormat="1" ht="21" customHeight="1">
      <c r="A5" s="335" t="s">
        <v>311</v>
      </c>
      <c r="B5" s="336"/>
      <c r="C5" s="337">
        <v>584.6800594692772</v>
      </c>
      <c r="D5" s="337">
        <v>544.7490075383013</v>
      </c>
      <c r="E5" s="337">
        <v>492.4280847921869</v>
      </c>
      <c r="F5" s="337">
        <v>779.7319338623704</v>
      </c>
      <c r="G5" s="337">
        <v>448.543230148509</v>
      </c>
      <c r="H5" s="337">
        <v>417.53071660622066</v>
      </c>
      <c r="I5" s="337"/>
    </row>
    <row r="6" spans="1:9" s="91" customFormat="1" ht="15.6">
      <c r="A6" s="338" t="s">
        <v>321</v>
      </c>
      <c r="B6" s="339"/>
      <c r="C6" s="340">
        <v>4.044258687605299</v>
      </c>
      <c r="D6" s="341">
        <v>3.1239785701709724</v>
      </c>
      <c r="E6" s="341">
        <v>3.034260820630848</v>
      </c>
      <c r="F6" s="341">
        <v>5.422903494660021</v>
      </c>
      <c r="G6" s="341">
        <v>3.532097115639233</v>
      </c>
      <c r="H6" s="341">
        <v>0.6747118841155435</v>
      </c>
      <c r="I6" s="341"/>
    </row>
    <row r="7" spans="1:9" s="91" customFormat="1" ht="15.6">
      <c r="A7" s="338" t="s">
        <v>322</v>
      </c>
      <c r="B7" s="339"/>
      <c r="C7" s="340">
        <v>133.1483656277467</v>
      </c>
      <c r="D7" s="341">
        <v>137.11054601169064</v>
      </c>
      <c r="E7" s="341">
        <v>146.6237364068149</v>
      </c>
      <c r="F7" s="341">
        <v>160.00775203973154</v>
      </c>
      <c r="G7" s="341">
        <v>134.57746405701334</v>
      </c>
      <c r="H7" s="341">
        <v>105.05390536917415</v>
      </c>
      <c r="I7" s="341"/>
    </row>
    <row r="8" spans="1:10" ht="12.75">
      <c r="A8" s="342" t="s">
        <v>548</v>
      </c>
      <c r="B8" s="131" t="s">
        <v>345</v>
      </c>
      <c r="C8" s="132">
        <v>16.971217731155058</v>
      </c>
      <c r="D8" s="133">
        <v>16.830913522329308</v>
      </c>
      <c r="E8" s="133">
        <v>15.64060353445906</v>
      </c>
      <c r="F8" s="133">
        <v>14.631907458859887</v>
      </c>
      <c r="G8" s="133">
        <v>26.484886140084487</v>
      </c>
      <c r="H8" s="133">
        <v>15.008251439784836</v>
      </c>
      <c r="I8" s="133"/>
      <c r="J8" s="7"/>
    </row>
    <row r="9" spans="1:10" ht="12.75">
      <c r="A9" s="342" t="s">
        <v>549</v>
      </c>
      <c r="B9" s="131" t="s">
        <v>550</v>
      </c>
      <c r="C9" s="132">
        <v>5.744983026495893</v>
      </c>
      <c r="D9" s="133">
        <v>8.869296746237483</v>
      </c>
      <c r="E9" s="133">
        <v>10.987541943843883</v>
      </c>
      <c r="F9" s="133">
        <v>2.417357163901095</v>
      </c>
      <c r="G9" s="133">
        <v>4.931800329772022</v>
      </c>
      <c r="H9" s="133">
        <v>15.258276694949664</v>
      </c>
      <c r="I9" s="133"/>
      <c r="J9" s="7"/>
    </row>
    <row r="10" spans="1:10" ht="12.75">
      <c r="A10" s="342" t="s">
        <v>551</v>
      </c>
      <c r="B10" s="131" t="s">
        <v>552</v>
      </c>
      <c r="C10" s="132">
        <v>5.039220260506322</v>
      </c>
      <c r="D10" s="133">
        <v>6.237927513002609</v>
      </c>
      <c r="E10" s="133">
        <v>8.945865321442296</v>
      </c>
      <c r="F10" s="133">
        <v>5.778057575079083</v>
      </c>
      <c r="G10" s="133">
        <v>8.738907808500139</v>
      </c>
      <c r="H10" s="133">
        <v>2.37701042795987</v>
      </c>
      <c r="I10" s="133"/>
      <c r="J10" s="7"/>
    </row>
    <row r="11" spans="1:10" ht="12.75">
      <c r="A11" s="342" t="s">
        <v>553</v>
      </c>
      <c r="B11" s="131" t="s">
        <v>554</v>
      </c>
      <c r="C11" s="132">
        <v>11.993408593686597</v>
      </c>
      <c r="D11" s="133">
        <v>7.626548807511217</v>
      </c>
      <c r="E11" s="133">
        <v>9.271388122212539</v>
      </c>
      <c r="F11" s="133">
        <v>14.8636863676868</v>
      </c>
      <c r="G11" s="133">
        <v>1.266031342868429</v>
      </c>
      <c r="H11" s="133">
        <v>2.047853491822143</v>
      </c>
      <c r="I11" s="133"/>
      <c r="J11" s="7"/>
    </row>
    <row r="12" spans="1:10" ht="12.75">
      <c r="A12" s="342" t="s">
        <v>555</v>
      </c>
      <c r="B12" s="131" t="s">
        <v>556</v>
      </c>
      <c r="C12" s="132">
        <v>4.92925578606664</v>
      </c>
      <c r="D12" s="133">
        <v>5.8175500243501075</v>
      </c>
      <c r="E12" s="133">
        <v>7.505393474644261</v>
      </c>
      <c r="F12" s="133">
        <v>3.2358676369698736</v>
      </c>
      <c r="G12" s="133">
        <v>3.243954654580713</v>
      </c>
      <c r="H12" s="133">
        <v>8.012622753538247</v>
      </c>
      <c r="I12" s="133"/>
      <c r="J12" s="7"/>
    </row>
    <row r="13" spans="1:10" ht="12.75">
      <c r="A13" s="342" t="s">
        <v>557</v>
      </c>
      <c r="B13" s="131" t="s">
        <v>349</v>
      </c>
      <c r="C13" s="132">
        <v>4.3002219736523575</v>
      </c>
      <c r="D13" s="133">
        <v>3.485874642248656</v>
      </c>
      <c r="E13" s="133">
        <v>5.810690385958129</v>
      </c>
      <c r="F13" s="133">
        <v>1.9692437076617229</v>
      </c>
      <c r="G13" s="133">
        <v>2.54604909729452</v>
      </c>
      <c r="H13" s="133">
        <v>3.0102775183829977</v>
      </c>
      <c r="I13" s="133"/>
      <c r="J13" s="7"/>
    </row>
    <row r="14" spans="1:10" ht="12.75">
      <c r="A14" s="342" t="s">
        <v>558</v>
      </c>
      <c r="B14" s="131" t="s">
        <v>559</v>
      </c>
      <c r="C14" s="132">
        <v>4.6469659210736065</v>
      </c>
      <c r="D14" s="133">
        <v>6.447317517931327</v>
      </c>
      <c r="E14" s="133">
        <v>0.8862326111285421</v>
      </c>
      <c r="F14" s="133">
        <v>20.066705571327404</v>
      </c>
      <c r="G14" s="133">
        <v>3.1275960564598417</v>
      </c>
      <c r="H14" s="133">
        <v>0.5745379058722387</v>
      </c>
      <c r="I14" s="133"/>
      <c r="J14" s="7"/>
    </row>
    <row r="15" spans="1:10" ht="12.75">
      <c r="A15" s="342" t="s">
        <v>560</v>
      </c>
      <c r="B15" s="131" t="s">
        <v>561</v>
      </c>
      <c r="C15" s="132">
        <v>10.391149913047023</v>
      </c>
      <c r="D15" s="133">
        <v>8.601824642956489</v>
      </c>
      <c r="E15" s="133">
        <v>12.336025381265394</v>
      </c>
      <c r="F15" s="133">
        <v>4.663595228726658</v>
      </c>
      <c r="G15" s="133">
        <v>12.544996952680872</v>
      </c>
      <c r="H15" s="133">
        <v>6.34045683849377</v>
      </c>
      <c r="I15" s="133"/>
      <c r="J15" s="7"/>
    </row>
    <row r="16" spans="1:10" ht="27.6">
      <c r="A16" s="342" t="s">
        <v>562</v>
      </c>
      <c r="B16" s="131" t="s">
        <v>563</v>
      </c>
      <c r="C16" s="343">
        <v>2.4832187229812317</v>
      </c>
      <c r="D16" s="344">
        <v>2.1831323321110903</v>
      </c>
      <c r="E16" s="344">
        <v>3.0490796466599277</v>
      </c>
      <c r="F16" s="344">
        <v>0.19325166364377513</v>
      </c>
      <c r="G16" s="344">
        <v>0.12112698645308126</v>
      </c>
      <c r="H16" s="344">
        <v>4.39105090203454</v>
      </c>
      <c r="I16" s="344"/>
      <c r="J16" s="7"/>
    </row>
    <row r="17" spans="1:10" ht="27.6">
      <c r="A17" s="342" t="s">
        <v>564</v>
      </c>
      <c r="B17" s="131" t="s">
        <v>565</v>
      </c>
      <c r="C17" s="343">
        <v>8.771768020106213</v>
      </c>
      <c r="D17" s="344">
        <v>5.096604000578602</v>
      </c>
      <c r="E17" s="344">
        <v>4.644597756257758</v>
      </c>
      <c r="F17" s="344">
        <v>5.361674138345281</v>
      </c>
      <c r="G17" s="344">
        <v>7.6806015345623315</v>
      </c>
      <c r="H17" s="344">
        <v>3.8918031169814977</v>
      </c>
      <c r="I17" s="344"/>
      <c r="J17" s="7"/>
    </row>
    <row r="18" spans="1:10" ht="12.75">
      <c r="A18" s="342" t="s">
        <v>566</v>
      </c>
      <c r="B18" s="131" t="s">
        <v>351</v>
      </c>
      <c r="C18" s="132">
        <v>9.223821042435702</v>
      </c>
      <c r="D18" s="133">
        <v>12.289977952843397</v>
      </c>
      <c r="E18" s="133">
        <v>1.5470081592990357</v>
      </c>
      <c r="F18" s="133">
        <v>36.08204771004839</v>
      </c>
      <c r="G18" s="133">
        <v>8.506963141915032</v>
      </c>
      <c r="H18" s="133">
        <v>2.0334279801118296</v>
      </c>
      <c r="I18" s="133"/>
      <c r="J18" s="7"/>
    </row>
    <row r="19" spans="1:10" ht="12.75">
      <c r="A19" s="342" t="s">
        <v>567</v>
      </c>
      <c r="B19" s="131" t="s">
        <v>568</v>
      </c>
      <c r="C19" s="132">
        <v>4.54647717038278</v>
      </c>
      <c r="D19" s="133">
        <v>2.990947262344342</v>
      </c>
      <c r="E19" s="133">
        <v>2.5273550776110345</v>
      </c>
      <c r="F19" s="133">
        <v>1.1384310536305715</v>
      </c>
      <c r="G19" s="133">
        <v>5.287823680433757</v>
      </c>
      <c r="H19" s="133">
        <v>4.09552402239169</v>
      </c>
      <c r="I19" s="133"/>
      <c r="J19" s="7"/>
    </row>
    <row r="20" spans="1:9" s="91" customFormat="1" ht="14.4">
      <c r="A20" s="342" t="s">
        <v>569</v>
      </c>
      <c r="B20" s="131" t="s">
        <v>353</v>
      </c>
      <c r="C20" s="132">
        <v>1.3864351510975383</v>
      </c>
      <c r="D20" s="133">
        <v>0.8023253341977459</v>
      </c>
      <c r="E20" s="133">
        <v>1.4225840208559977</v>
      </c>
      <c r="F20" s="133">
        <v>0.8710997633665997</v>
      </c>
      <c r="G20" s="133">
        <v>0.36335762488574425</v>
      </c>
      <c r="H20" s="133">
        <v>0.3014910908790056</v>
      </c>
      <c r="I20" s="133"/>
    </row>
    <row r="21" spans="1:10" ht="12.75">
      <c r="A21" s="342" t="s">
        <v>570</v>
      </c>
      <c r="B21" s="131" t="s">
        <v>571</v>
      </c>
      <c r="C21" s="132">
        <v>3.5480152541097745</v>
      </c>
      <c r="D21" s="133">
        <v>5.569560333189972</v>
      </c>
      <c r="E21" s="133">
        <v>5.461313693479351</v>
      </c>
      <c r="F21" s="133">
        <v>11.929390659287723</v>
      </c>
      <c r="G21" s="133">
        <v>0.3458316229013226</v>
      </c>
      <c r="H21" s="133">
        <v>2.153377552634446</v>
      </c>
      <c r="I21" s="133"/>
      <c r="J21" s="7"/>
    </row>
    <row r="22" spans="1:10" ht="12.75">
      <c r="A22" s="342" t="s">
        <v>572</v>
      </c>
      <c r="B22" s="131" t="s">
        <v>573</v>
      </c>
      <c r="C22" s="132">
        <v>3.2447109680078525</v>
      </c>
      <c r="D22" s="133">
        <v>3.5543785481265204</v>
      </c>
      <c r="E22" s="133">
        <v>4.888706898966145</v>
      </c>
      <c r="F22" s="133">
        <v>4.052822151493954</v>
      </c>
      <c r="G22" s="133">
        <v>1.9951237638091446</v>
      </c>
      <c r="H22" s="133">
        <v>2.4629939514888344</v>
      </c>
      <c r="I22" s="133"/>
      <c r="J22" s="7"/>
    </row>
    <row r="23" spans="1:10" ht="12.75">
      <c r="A23" s="342" t="s">
        <v>574</v>
      </c>
      <c r="B23" s="131" t="s">
        <v>355</v>
      </c>
      <c r="C23" s="132">
        <v>35.92749609294215</v>
      </c>
      <c r="D23" s="133">
        <v>40.706366831731785</v>
      </c>
      <c r="E23" s="133">
        <v>51.699350378731566</v>
      </c>
      <c r="F23" s="133">
        <v>32.75261418970272</v>
      </c>
      <c r="G23" s="133">
        <v>47.3924133198119</v>
      </c>
      <c r="H23" s="133">
        <v>33.09494968184853</v>
      </c>
      <c r="I23" s="133"/>
      <c r="J23" s="7"/>
    </row>
    <row r="24" spans="1:10" ht="15.6">
      <c r="A24" s="338" t="s">
        <v>323</v>
      </c>
      <c r="B24" s="339"/>
      <c r="C24" s="340">
        <v>251.56995372569608</v>
      </c>
      <c r="D24" s="341">
        <v>205.60428596461574</v>
      </c>
      <c r="E24" s="341">
        <v>184.54863647932345</v>
      </c>
      <c r="F24" s="341">
        <v>304.2457991957931</v>
      </c>
      <c r="G24" s="341">
        <v>170.24566244926731</v>
      </c>
      <c r="H24" s="341">
        <v>148.43527700564903</v>
      </c>
      <c r="I24" s="341"/>
      <c r="J24" s="7"/>
    </row>
    <row r="25" spans="1:10" ht="27.6">
      <c r="A25" s="342" t="s">
        <v>575</v>
      </c>
      <c r="B25" s="131" t="s">
        <v>576</v>
      </c>
      <c r="C25" s="343">
        <v>3.427141131124231</v>
      </c>
      <c r="D25" s="344">
        <v>1.8588173347590207</v>
      </c>
      <c r="E25" s="344">
        <v>1.2928794786125923</v>
      </c>
      <c r="F25" s="344">
        <v>3.945872668060433</v>
      </c>
      <c r="G25" s="344">
        <v>1.0956264793501156</v>
      </c>
      <c r="H25" s="344">
        <v>0.7884559268984114</v>
      </c>
      <c r="I25" s="344"/>
      <c r="J25" s="7"/>
    </row>
    <row r="26" spans="1:10" ht="12.75">
      <c r="A26" s="342" t="s">
        <v>577</v>
      </c>
      <c r="B26" s="131" t="s">
        <v>578</v>
      </c>
      <c r="C26" s="132">
        <v>9.149859474795994</v>
      </c>
      <c r="D26" s="133">
        <v>7.6692027954038124</v>
      </c>
      <c r="E26" s="133">
        <v>8.311382316833669</v>
      </c>
      <c r="F26" s="133">
        <v>8.089578426366797</v>
      </c>
      <c r="G26" s="133">
        <v>7.090034781922164</v>
      </c>
      <c r="H26" s="133">
        <v>6.867043117187275</v>
      </c>
      <c r="I26" s="133"/>
      <c r="J26" s="7"/>
    </row>
    <row r="27" spans="1:10" ht="12.75">
      <c r="A27" s="342" t="s">
        <v>579</v>
      </c>
      <c r="B27" s="131" t="s">
        <v>580</v>
      </c>
      <c r="C27" s="132">
        <v>34.69785869016336</v>
      </c>
      <c r="D27" s="133">
        <v>26.433697959372562</v>
      </c>
      <c r="E27" s="133">
        <v>28.371533677991835</v>
      </c>
      <c r="F27" s="133">
        <v>28.348174802258466</v>
      </c>
      <c r="G27" s="133">
        <v>30.12155273411676</v>
      </c>
      <c r="H27" s="133">
        <v>20.3562702158722</v>
      </c>
      <c r="I27" s="133"/>
      <c r="J27" s="7"/>
    </row>
    <row r="28" spans="1:10" ht="12.75">
      <c r="A28" s="342" t="s">
        <v>581</v>
      </c>
      <c r="B28" s="131" t="s">
        <v>582</v>
      </c>
      <c r="C28" s="132">
        <v>38.115808626322725</v>
      </c>
      <c r="D28" s="133">
        <v>34.25610092731972</v>
      </c>
      <c r="E28" s="133">
        <v>33.234344219251476</v>
      </c>
      <c r="F28" s="133">
        <v>37.3537470781455</v>
      </c>
      <c r="G28" s="133">
        <v>29.957011166798836</v>
      </c>
      <c r="H28" s="133">
        <v>34.615272033477645</v>
      </c>
      <c r="I28" s="133"/>
      <c r="J28" s="7"/>
    </row>
    <row r="29" spans="1:9" s="91" customFormat="1" ht="14.4">
      <c r="A29" s="342" t="s">
        <v>583</v>
      </c>
      <c r="B29" s="131" t="s">
        <v>584</v>
      </c>
      <c r="C29" s="132">
        <v>19.191442548787904</v>
      </c>
      <c r="D29" s="133">
        <v>16.805835782010373</v>
      </c>
      <c r="E29" s="133">
        <v>15.936903191758066</v>
      </c>
      <c r="F29" s="133">
        <v>24.255783055991124</v>
      </c>
      <c r="G29" s="133">
        <v>12.56932597315769</v>
      </c>
      <c r="H29" s="133">
        <v>12.569928830151563</v>
      </c>
      <c r="I29" s="133"/>
    </row>
    <row r="30" spans="1:10" ht="12.75">
      <c r="A30" s="342" t="s">
        <v>585</v>
      </c>
      <c r="B30" s="131" t="s">
        <v>586</v>
      </c>
      <c r="C30" s="132">
        <v>11.913523517207402</v>
      </c>
      <c r="D30" s="133">
        <v>5.841665777008822</v>
      </c>
      <c r="E30" s="133">
        <v>8.69184404192433</v>
      </c>
      <c r="F30" s="133">
        <v>10.361843479223742</v>
      </c>
      <c r="G30" s="133">
        <v>1.0530723288770376</v>
      </c>
      <c r="H30" s="133">
        <v>0.8274364416527448</v>
      </c>
      <c r="I30" s="133"/>
      <c r="J30" s="7"/>
    </row>
    <row r="31" spans="1:10" ht="12.75">
      <c r="A31" s="342" t="s">
        <v>587</v>
      </c>
      <c r="B31" s="131" t="s">
        <v>588</v>
      </c>
      <c r="C31" s="132">
        <v>4.969446720386365</v>
      </c>
      <c r="D31" s="133">
        <v>4.479195158899229</v>
      </c>
      <c r="E31" s="133">
        <v>3.4289933031269</v>
      </c>
      <c r="F31" s="133">
        <v>7.260300645750604</v>
      </c>
      <c r="G31" s="133">
        <v>4.154418461939651</v>
      </c>
      <c r="H31" s="133">
        <v>2.991981643583935</v>
      </c>
      <c r="I31" s="133"/>
      <c r="J31" s="7"/>
    </row>
    <row r="32" spans="1:10" ht="12.75">
      <c r="A32" s="342" t="s">
        <v>589</v>
      </c>
      <c r="B32" s="131" t="s">
        <v>358</v>
      </c>
      <c r="C32" s="132">
        <v>19.374712542050762</v>
      </c>
      <c r="D32" s="133">
        <v>14.15708416065862</v>
      </c>
      <c r="E32" s="133">
        <v>11.510358616834466</v>
      </c>
      <c r="F32" s="133">
        <v>22.107321078829894</v>
      </c>
      <c r="G32" s="133">
        <v>11.829244374488427</v>
      </c>
      <c r="H32" s="133">
        <v>10.292937846426984</v>
      </c>
      <c r="I32" s="133"/>
      <c r="J32" s="7"/>
    </row>
    <row r="33" spans="1:10" ht="12.75">
      <c r="A33" s="342" t="s">
        <v>590</v>
      </c>
      <c r="B33" s="131" t="s">
        <v>591</v>
      </c>
      <c r="C33" s="132">
        <v>3.140073629508761</v>
      </c>
      <c r="D33" s="133">
        <v>1.4617372297678959</v>
      </c>
      <c r="E33" s="133">
        <v>0.4930000573973969</v>
      </c>
      <c r="F33" s="133">
        <v>3.4957021713695813</v>
      </c>
      <c r="G33" s="133">
        <v>0.7555491829234289</v>
      </c>
      <c r="H33" s="133">
        <v>0.8511983621418872</v>
      </c>
      <c r="I33" s="133"/>
      <c r="J33" s="7"/>
    </row>
    <row r="34" spans="1:10" ht="12.75">
      <c r="A34" s="342" t="s">
        <v>592</v>
      </c>
      <c r="B34" s="131" t="s">
        <v>593</v>
      </c>
      <c r="C34" s="132">
        <v>2.230339586109154</v>
      </c>
      <c r="D34" s="133">
        <v>1.4576848155682347</v>
      </c>
      <c r="E34" s="133">
        <v>0.4856875589565576</v>
      </c>
      <c r="F34" s="133">
        <v>3.8059030032415517</v>
      </c>
      <c r="G34" s="133">
        <v>0.37059131167059167</v>
      </c>
      <c r="H34" s="133">
        <v>0.7439500073617796</v>
      </c>
      <c r="I34" s="133"/>
      <c r="J34" s="7"/>
    </row>
    <row r="35" spans="1:10" ht="12.75">
      <c r="A35" s="342" t="s">
        <v>594</v>
      </c>
      <c r="B35" s="131" t="s">
        <v>595</v>
      </c>
      <c r="C35" s="132">
        <v>7.235677642190845</v>
      </c>
      <c r="D35" s="133">
        <v>5.005945037068392</v>
      </c>
      <c r="E35" s="133">
        <v>2.2584736018714104</v>
      </c>
      <c r="F35" s="133">
        <v>10.972974879631863</v>
      </c>
      <c r="G35" s="133">
        <v>5.541058448781871</v>
      </c>
      <c r="H35" s="133">
        <v>1.6711072193364493</v>
      </c>
      <c r="I35" s="133"/>
      <c r="J35" s="7"/>
    </row>
    <row r="36" spans="1:10" ht="12.75">
      <c r="A36" s="342" t="s">
        <v>596</v>
      </c>
      <c r="B36" s="131" t="s">
        <v>360</v>
      </c>
      <c r="C36" s="132">
        <v>13.051169570622864</v>
      </c>
      <c r="D36" s="133">
        <v>11.834574772140188</v>
      </c>
      <c r="E36" s="133">
        <v>8.298755534824718</v>
      </c>
      <c r="F36" s="133">
        <v>22.01759740221359</v>
      </c>
      <c r="G36" s="133">
        <v>8.504986734664449</v>
      </c>
      <c r="H36" s="133">
        <v>7.23597365063421</v>
      </c>
      <c r="I36" s="133"/>
      <c r="J36" s="7"/>
    </row>
    <row r="37" spans="1:10" ht="27.6">
      <c r="A37" s="342" t="s">
        <v>597</v>
      </c>
      <c r="B37" s="131" t="s">
        <v>598</v>
      </c>
      <c r="C37" s="343">
        <v>21.43616352652043</v>
      </c>
      <c r="D37" s="344">
        <v>17.459567139074213</v>
      </c>
      <c r="E37" s="344">
        <v>11.204870628240052</v>
      </c>
      <c r="F37" s="344">
        <v>34.782991750444474</v>
      </c>
      <c r="G37" s="344">
        <v>13.55150432022235</v>
      </c>
      <c r="H37" s="344">
        <v>8.925893444378344</v>
      </c>
      <c r="I37" s="344"/>
      <c r="J37" s="7"/>
    </row>
    <row r="38" spans="1:9" s="8" customFormat="1" ht="12.75">
      <c r="A38" s="342" t="s">
        <v>599</v>
      </c>
      <c r="B38" s="131" t="s">
        <v>362</v>
      </c>
      <c r="C38" s="132">
        <v>30.231379546926583</v>
      </c>
      <c r="D38" s="133">
        <v>28.779241562220754</v>
      </c>
      <c r="E38" s="133">
        <v>29.58104134783961</v>
      </c>
      <c r="F38" s="133">
        <v>41.75639034328297</v>
      </c>
      <c r="G38" s="133">
        <v>18.974651937541022</v>
      </c>
      <c r="H38" s="133">
        <v>20.2249409376615</v>
      </c>
      <c r="I38" s="133"/>
    </row>
    <row r="39" spans="1:9" s="8" customFormat="1" ht="27.6">
      <c r="A39" s="342" t="s">
        <v>600</v>
      </c>
      <c r="B39" s="131" t="s">
        <v>601</v>
      </c>
      <c r="C39" s="343">
        <v>17.546184941466116</v>
      </c>
      <c r="D39" s="344">
        <v>15.83463748116171</v>
      </c>
      <c r="E39" s="344">
        <v>10.091001586236896</v>
      </c>
      <c r="F39" s="344">
        <v>26.016653217049484</v>
      </c>
      <c r="G39" s="344">
        <v>14.624284537630155</v>
      </c>
      <c r="H39" s="344">
        <v>12.464861859395368</v>
      </c>
      <c r="I39" s="344"/>
    </row>
    <row r="40" spans="1:10" ht="12.75">
      <c r="A40" s="342" t="s">
        <v>602</v>
      </c>
      <c r="B40" s="131" t="s">
        <v>603</v>
      </c>
      <c r="C40" s="132">
        <v>10.228961750242018</v>
      </c>
      <c r="D40" s="133">
        <v>7.238332667942521</v>
      </c>
      <c r="E40" s="133">
        <v>4.764455501243646</v>
      </c>
      <c r="F40" s="133">
        <v>15.150225342933444</v>
      </c>
      <c r="G40" s="133">
        <v>4.654802685114811</v>
      </c>
      <c r="H40" s="133">
        <v>3.3664036444418834</v>
      </c>
      <c r="I40" s="133"/>
      <c r="J40" s="7"/>
    </row>
    <row r="41" spans="1:10" ht="12.75">
      <c r="A41" s="342" t="s">
        <v>604</v>
      </c>
      <c r="B41" s="131" t="s">
        <v>605</v>
      </c>
      <c r="C41" s="132">
        <v>5.630210281270511</v>
      </c>
      <c r="D41" s="133">
        <v>5.030965364239654</v>
      </c>
      <c r="E41" s="133">
        <v>6.593111816379808</v>
      </c>
      <c r="F41" s="133">
        <v>4.524739850999494</v>
      </c>
      <c r="G41" s="133">
        <v>5.397946990067958</v>
      </c>
      <c r="H41" s="133">
        <v>3.6416218250468346</v>
      </c>
      <c r="I41" s="133"/>
      <c r="J41" s="7"/>
    </row>
    <row r="42" spans="1:10" ht="15.6">
      <c r="A42" s="338" t="s">
        <v>324</v>
      </c>
      <c r="B42" s="339"/>
      <c r="C42" s="340">
        <v>195.91748142822937</v>
      </c>
      <c r="D42" s="341">
        <v>198.9101969918239</v>
      </c>
      <c r="E42" s="341">
        <v>158.22145108541773</v>
      </c>
      <c r="F42" s="341">
        <v>310.0554791321859</v>
      </c>
      <c r="G42" s="341">
        <v>140.18800652658905</v>
      </c>
      <c r="H42" s="341">
        <v>163.36682234728192</v>
      </c>
      <c r="I42" s="341"/>
      <c r="J42" s="7"/>
    </row>
    <row r="43" spans="1:10" ht="12.75">
      <c r="A43" s="342" t="s">
        <v>606</v>
      </c>
      <c r="B43" s="131" t="s">
        <v>607</v>
      </c>
      <c r="C43" s="132">
        <v>7.0937602534223565</v>
      </c>
      <c r="D43" s="133">
        <v>6.099444118148486</v>
      </c>
      <c r="E43" s="133">
        <v>4.3937245294441345</v>
      </c>
      <c r="F43" s="133">
        <v>10.149240131564186</v>
      </c>
      <c r="G43" s="133">
        <v>4.982186707602624</v>
      </c>
      <c r="H43" s="133">
        <v>4.481690106937683</v>
      </c>
      <c r="I43" s="133"/>
      <c r="J43" s="7"/>
    </row>
    <row r="44" spans="1:10" ht="12.75">
      <c r="A44" s="342" t="s">
        <v>608</v>
      </c>
      <c r="B44" s="131" t="s">
        <v>609</v>
      </c>
      <c r="C44" s="132">
        <v>25.36757968133202</v>
      </c>
      <c r="D44" s="133">
        <v>25.77707408468895</v>
      </c>
      <c r="E44" s="133">
        <v>22.0759037384254</v>
      </c>
      <c r="F44" s="133">
        <v>36.2101755939143</v>
      </c>
      <c r="G44" s="133">
        <v>17.596668511754455</v>
      </c>
      <c r="H44" s="133">
        <v>23.787073215703373</v>
      </c>
      <c r="I44" s="133"/>
      <c r="J44" s="7"/>
    </row>
    <row r="45" spans="1:10" ht="12.75">
      <c r="A45" s="342" t="s">
        <v>610</v>
      </c>
      <c r="B45" s="131" t="s">
        <v>611</v>
      </c>
      <c r="C45" s="132">
        <v>12.882091099185745</v>
      </c>
      <c r="D45" s="133">
        <v>8.328201382657854</v>
      </c>
      <c r="E45" s="133">
        <v>7.721213318590579</v>
      </c>
      <c r="F45" s="133">
        <v>12.613747449157799</v>
      </c>
      <c r="G45" s="133">
        <v>6.412642567840996</v>
      </c>
      <c r="H45" s="133">
        <v>5.719688802603867</v>
      </c>
      <c r="I45" s="133"/>
      <c r="J45" s="7"/>
    </row>
    <row r="46" spans="1:10" ht="12.75">
      <c r="A46" s="342" t="s">
        <v>612</v>
      </c>
      <c r="B46" s="131" t="s">
        <v>613</v>
      </c>
      <c r="C46" s="132">
        <v>3.062166671742804</v>
      </c>
      <c r="D46" s="133">
        <v>3.5026973465488047</v>
      </c>
      <c r="E46" s="133">
        <v>2.4135766766626885</v>
      </c>
      <c r="F46" s="133">
        <v>7.489346549672581</v>
      </c>
      <c r="G46" s="133">
        <v>0.7058288570548513</v>
      </c>
      <c r="H46" s="133">
        <v>2.2070799988697223</v>
      </c>
      <c r="I46" s="133"/>
      <c r="J46" s="7"/>
    </row>
    <row r="47" spans="1:10" ht="12.75">
      <c r="A47" s="342" t="s">
        <v>614</v>
      </c>
      <c r="B47" s="131" t="s">
        <v>366</v>
      </c>
      <c r="C47" s="132">
        <v>57.26050713131241</v>
      </c>
      <c r="D47" s="133">
        <v>61.76726888956493</v>
      </c>
      <c r="E47" s="133">
        <v>50.3788485180547</v>
      </c>
      <c r="F47" s="133">
        <v>100.72019726032885</v>
      </c>
      <c r="G47" s="133">
        <v>37.98228507668096</v>
      </c>
      <c r="H47" s="133">
        <v>47.961183491662396</v>
      </c>
      <c r="I47" s="133"/>
      <c r="J47" s="7"/>
    </row>
    <row r="48" spans="1:10" ht="12.75">
      <c r="A48" s="342" t="s">
        <v>615</v>
      </c>
      <c r="B48" s="131" t="s">
        <v>367</v>
      </c>
      <c r="C48" s="132">
        <v>33.098137852081614</v>
      </c>
      <c r="D48" s="133">
        <v>36.55001324908761</v>
      </c>
      <c r="E48" s="133">
        <v>24.31886870375861</v>
      </c>
      <c r="F48" s="133">
        <v>65.2221345903283</v>
      </c>
      <c r="G48" s="133">
        <v>16.68244128426178</v>
      </c>
      <c r="H48" s="133">
        <v>31.874555799257326</v>
      </c>
      <c r="I48" s="133"/>
      <c r="J48" s="7"/>
    </row>
    <row r="49" spans="1:10" ht="12.75">
      <c r="A49" s="345" t="s">
        <v>616</v>
      </c>
      <c r="B49" s="134" t="s">
        <v>343</v>
      </c>
      <c r="C49" s="135">
        <v>52.63510038497199</v>
      </c>
      <c r="D49" s="136">
        <v>52.661490785495914</v>
      </c>
      <c r="E49" s="136">
        <v>44.90601766257851</v>
      </c>
      <c r="F49" s="136">
        <v>67.31646322554381</v>
      </c>
      <c r="G49" s="136">
        <v>54.165471707523565</v>
      </c>
      <c r="H49" s="136">
        <v>45.461362608349326</v>
      </c>
      <c r="I49" s="136"/>
      <c r="J49" s="7"/>
    </row>
    <row r="50" spans="1:10" ht="12.75">
      <c r="A50" s="342" t="s">
        <v>617</v>
      </c>
      <c r="B50" s="131" t="s">
        <v>618</v>
      </c>
      <c r="C50" s="132">
        <v>4.518138354180436</v>
      </c>
      <c r="D50" s="133">
        <v>4.2240071356313225</v>
      </c>
      <c r="E50" s="133">
        <v>2.0132979379030966</v>
      </c>
      <c r="F50" s="133">
        <v>10.334174331676078</v>
      </c>
      <c r="G50" s="133">
        <v>1.660481813869838</v>
      </c>
      <c r="H50" s="133">
        <v>1.874188323898252</v>
      </c>
      <c r="I50" s="133"/>
      <c r="J50" s="7"/>
    </row>
    <row r="51" spans="1:10" ht="12.75">
      <c r="A51" s="134"/>
      <c r="B51" s="134"/>
      <c r="C51" s="135"/>
      <c r="D51" s="136"/>
      <c r="E51" s="136"/>
      <c r="F51" s="136"/>
      <c r="J51" s="7"/>
    </row>
    <row r="52" spans="1:10" ht="12.75">
      <c r="A52" s="202" t="s">
        <v>533</v>
      </c>
      <c r="B52" s="203"/>
      <c r="C52" s="204"/>
      <c r="D52" s="204"/>
      <c r="E52" s="204"/>
      <c r="F52" s="204"/>
      <c r="G52" s="204"/>
      <c r="H52" s="204"/>
      <c r="I52" s="204"/>
      <c r="J52" s="7"/>
    </row>
    <row r="53" spans="1:10" ht="12.75">
      <c r="A53" s="202" t="s">
        <v>534</v>
      </c>
      <c r="B53" s="203"/>
      <c r="C53" s="204"/>
      <c r="D53" s="204"/>
      <c r="E53" s="204"/>
      <c r="F53" s="204"/>
      <c r="G53" s="204"/>
      <c r="H53" s="204"/>
      <c r="I53" s="204"/>
      <c r="J53" s="7"/>
    </row>
  </sheetData>
  <conditionalFormatting sqref="D5:F51">
    <cfRule type="cellIs" priority="7" dxfId="1" operator="lessThan" stopIfTrue="1">
      <formula>$C5*0.95</formula>
    </cfRule>
    <cfRule type="cellIs" priority="8" dxfId="0" operator="greaterThan" stopIfTrue="1">
      <formula>$C5*1.05</formula>
    </cfRule>
  </conditionalFormatting>
  <conditionalFormatting sqref="G5:G50">
    <cfRule type="cellIs" priority="5" dxfId="1" operator="lessThan" stopIfTrue="1">
      <formula>$C5*0.95</formula>
    </cfRule>
    <cfRule type="cellIs" priority="6" dxfId="0" operator="greaterThan" stopIfTrue="1">
      <formula>$C5*1.05</formula>
    </cfRule>
  </conditionalFormatting>
  <conditionalFormatting sqref="H5:H50">
    <cfRule type="cellIs" priority="3" dxfId="1" operator="lessThan" stopIfTrue="1">
      <formula>$C5*0.95</formula>
    </cfRule>
    <cfRule type="cellIs" priority="4" dxfId="0" operator="greaterThan" stopIfTrue="1">
      <formula>$C5*1.05</formula>
    </cfRule>
  </conditionalFormatting>
  <conditionalFormatting sqref="I5:I50">
    <cfRule type="cellIs" priority="1" dxfId="1" operator="lessThan" stopIfTrue="1">
      <formula>$C5*0.95</formula>
    </cfRule>
    <cfRule type="cellIs" priority="2" dxfId="0" operator="greaterThan" stopIfTrue="1">
      <formula>$C5*1.05</formula>
    </cfRule>
  </conditionalFormatting>
  <printOptions/>
  <pageMargins left="0.43" right="0.3" top="0.67" bottom="0.66" header="0.5" footer="0.5"/>
  <pageSetup horizontalDpi="600" verticalDpi="600" orientation="portrait" paperSize="9" scale="94" r:id="rId2"/>
  <rowBreaks count="1" manualBreakCount="1">
    <brk id="40"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topLeftCell="A1">
      <selection activeCell="N98" sqref="N98"/>
    </sheetView>
  </sheetViews>
  <sheetFormatPr defaultColWidth="9.140625" defaultRowHeight="12.75"/>
  <cols>
    <col min="1" max="1" width="3.57421875" style="15" customWidth="1"/>
    <col min="2" max="2" width="34.421875" style="15" customWidth="1"/>
    <col min="3" max="6" width="10.7109375" style="7" customWidth="1"/>
    <col min="7" max="7" width="11.140625" style="7" customWidth="1"/>
    <col min="8" max="8" width="10.7109375" style="7" customWidth="1"/>
    <col min="9" max="9" width="2.57421875" style="7" customWidth="1"/>
    <col min="10" max="10" width="9.140625" style="83" customWidth="1"/>
    <col min="11" max="16384" width="9.140625" style="7" customWidth="1"/>
  </cols>
  <sheetData>
    <row r="1" spans="1:11" s="8" customFormat="1" ht="30.75" customHeight="1">
      <c r="A1" s="201" t="s">
        <v>627</v>
      </c>
      <c r="B1" s="127"/>
      <c r="C1" s="128"/>
      <c r="D1" s="128"/>
      <c r="E1" s="128"/>
      <c r="F1" s="128"/>
      <c r="G1" s="128"/>
      <c r="H1" s="128"/>
      <c r="I1" s="128"/>
      <c r="J1" s="85"/>
      <c r="K1" s="85"/>
    </row>
    <row r="2" spans="1:11" s="8" customFormat="1" ht="16.5" customHeight="1">
      <c r="A2" s="272" t="s">
        <v>327</v>
      </c>
      <c r="B2" s="203"/>
      <c r="C2" s="204"/>
      <c r="D2" s="204"/>
      <c r="E2" s="204"/>
      <c r="F2" s="204"/>
      <c r="G2" s="204"/>
      <c r="H2" s="204"/>
      <c r="I2" s="204"/>
      <c r="J2" s="85"/>
      <c r="K2" s="85"/>
    </row>
    <row r="3" spans="1:10" s="8" customFormat="1" ht="20.25" customHeight="1">
      <c r="A3" s="280" t="s">
        <v>370</v>
      </c>
      <c r="B3" s="278"/>
      <c r="C3" s="279"/>
      <c r="D3" s="279"/>
      <c r="E3" s="279"/>
      <c r="F3" s="279"/>
      <c r="G3" s="279"/>
      <c r="H3" s="279"/>
      <c r="I3" s="279"/>
      <c r="J3" s="84"/>
    </row>
    <row r="4" spans="1:9" s="8" customFormat="1" ht="90.75" customHeight="1">
      <c r="A4" s="333"/>
      <c r="B4" s="333" t="s">
        <v>619</v>
      </c>
      <c r="C4" s="334" t="s">
        <v>239</v>
      </c>
      <c r="D4" s="334" t="s">
        <v>302</v>
      </c>
      <c r="E4" s="334" t="s">
        <v>296</v>
      </c>
      <c r="F4" s="334" t="s">
        <v>309</v>
      </c>
      <c r="G4" s="334" t="s">
        <v>308</v>
      </c>
      <c r="H4" s="334" t="s">
        <v>295</v>
      </c>
      <c r="I4" s="334"/>
    </row>
    <row r="5" spans="1:9" s="103" customFormat="1" ht="21" customHeight="1">
      <c r="A5" s="335" t="s">
        <v>311</v>
      </c>
      <c r="B5" s="336"/>
      <c r="C5" s="337">
        <v>155.81263782085395</v>
      </c>
      <c r="D5" s="337">
        <v>156.24387679171187</v>
      </c>
      <c r="E5" s="337">
        <v>149.72986531856608</v>
      </c>
      <c r="F5" s="337">
        <v>148.78540618334907</v>
      </c>
      <c r="G5" s="337">
        <v>195.52311841621108</v>
      </c>
      <c r="H5" s="337">
        <v>149.1408142082806</v>
      </c>
      <c r="I5" s="337"/>
    </row>
    <row r="6" spans="1:9" s="91" customFormat="1" ht="15.6">
      <c r="A6" s="338" t="s">
        <v>321</v>
      </c>
      <c r="B6" s="339"/>
      <c r="C6" s="340">
        <v>12.74624278540087</v>
      </c>
      <c r="D6" s="341">
        <v>13.97283809447195</v>
      </c>
      <c r="E6" s="341">
        <v>12.954887508200516</v>
      </c>
      <c r="F6" s="341">
        <v>9.268585455610266</v>
      </c>
      <c r="G6" s="341">
        <v>27.778515368654244</v>
      </c>
      <c r="H6" s="341">
        <v>12.197397804594205</v>
      </c>
      <c r="I6" s="341"/>
    </row>
    <row r="7" spans="1:9" s="91" customFormat="1" ht="15.6">
      <c r="A7" s="338" t="s">
        <v>322</v>
      </c>
      <c r="B7" s="339"/>
      <c r="C7" s="340">
        <v>21.378814402086192</v>
      </c>
      <c r="D7" s="341">
        <v>22.815540954028158</v>
      </c>
      <c r="E7" s="341">
        <v>23.19106240111141</v>
      </c>
      <c r="F7" s="341">
        <v>18.298343367551436</v>
      </c>
      <c r="G7" s="341">
        <v>29.47792474802842</v>
      </c>
      <c r="H7" s="341">
        <v>23.2855600171942</v>
      </c>
      <c r="I7" s="341"/>
    </row>
    <row r="8" spans="1:10" ht="12.75">
      <c r="A8" s="342" t="s">
        <v>548</v>
      </c>
      <c r="B8" s="131" t="s">
        <v>345</v>
      </c>
      <c r="C8" s="132">
        <v>1.6644759646238818</v>
      </c>
      <c r="D8" s="133">
        <v>2.086415886870405</v>
      </c>
      <c r="E8" s="133">
        <v>2.1205572492571294</v>
      </c>
      <c r="F8" s="133">
        <v>1.9438485293415213</v>
      </c>
      <c r="G8" s="133">
        <v>2.207714863383418</v>
      </c>
      <c r="H8" s="133">
        <v>2.1262096224614964</v>
      </c>
      <c r="I8" s="133"/>
      <c r="J8" s="7"/>
    </row>
    <row r="9" spans="1:10" ht="12.75">
      <c r="A9" s="342" t="s">
        <v>549</v>
      </c>
      <c r="B9" s="131" t="s">
        <v>550</v>
      </c>
      <c r="C9" s="132">
        <v>0.682817935368702</v>
      </c>
      <c r="D9" s="133">
        <v>0.7199887376063392</v>
      </c>
      <c r="E9" s="133">
        <v>0.6058734997877513</v>
      </c>
      <c r="F9" s="133">
        <v>0.6167980910410596</v>
      </c>
      <c r="G9" s="133">
        <v>1.1493773257820887</v>
      </c>
      <c r="H9" s="133">
        <v>0.7108333944915655</v>
      </c>
      <c r="I9" s="133"/>
      <c r="J9" s="7"/>
    </row>
    <row r="10" spans="1:10" ht="12.75">
      <c r="A10" s="342" t="s">
        <v>551</v>
      </c>
      <c r="B10" s="131" t="s">
        <v>552</v>
      </c>
      <c r="C10" s="132">
        <v>0.8732888962689593</v>
      </c>
      <c r="D10" s="133">
        <v>0.9596019088608032</v>
      </c>
      <c r="E10" s="133">
        <v>0.7756724424034268</v>
      </c>
      <c r="F10" s="133">
        <v>1.1796003896004104</v>
      </c>
      <c r="G10" s="133">
        <v>1.1759305973348102</v>
      </c>
      <c r="H10" s="133">
        <v>0.8177729317159602</v>
      </c>
      <c r="I10" s="133"/>
      <c r="J10" s="7"/>
    </row>
    <row r="11" spans="1:10" ht="12.75">
      <c r="A11" s="342" t="s">
        <v>553</v>
      </c>
      <c r="B11" s="131" t="s">
        <v>554</v>
      </c>
      <c r="C11" s="132">
        <v>0.03339511649879791</v>
      </c>
      <c r="D11" s="133">
        <v>0.029305207995150274</v>
      </c>
      <c r="E11" s="133">
        <v>0.009647667194072474</v>
      </c>
      <c r="F11" s="133">
        <v>0.047765508733819434</v>
      </c>
      <c r="G11" s="133">
        <v>0.07965981465816457</v>
      </c>
      <c r="H11" s="133">
        <v>0.004193707342133129</v>
      </c>
      <c r="I11" s="133"/>
      <c r="J11" s="7"/>
    </row>
    <row r="12" spans="1:10" ht="12.75">
      <c r="A12" s="342" t="s">
        <v>555</v>
      </c>
      <c r="B12" s="131" t="s">
        <v>556</v>
      </c>
      <c r="C12" s="132">
        <v>0.0034319092054110223</v>
      </c>
      <c r="D12" s="133">
        <v>0.003447671528841209</v>
      </c>
      <c r="E12" s="133">
        <v>0.003859066877628989</v>
      </c>
      <c r="F12" s="133">
        <v>0.004153522498592995</v>
      </c>
      <c r="G12" s="133">
        <v>0</v>
      </c>
      <c r="H12" s="133">
        <v>0.004193707342133129</v>
      </c>
      <c r="I12" s="133"/>
      <c r="J12" s="7"/>
    </row>
    <row r="13" spans="1:10" ht="12.75">
      <c r="A13" s="342" t="s">
        <v>557</v>
      </c>
      <c r="B13" s="131" t="s">
        <v>349</v>
      </c>
      <c r="C13" s="132">
        <v>0.8326339718356426</v>
      </c>
      <c r="D13" s="133">
        <v>0.8406572411157814</v>
      </c>
      <c r="E13" s="133">
        <v>0.881796781538224</v>
      </c>
      <c r="F13" s="133">
        <v>0.6209516135396527</v>
      </c>
      <c r="G13" s="133">
        <v>1.1304107032444304</v>
      </c>
      <c r="H13" s="133">
        <v>0.8576131514662249</v>
      </c>
      <c r="I13" s="133"/>
      <c r="J13" s="7"/>
    </row>
    <row r="14" spans="1:10" ht="12.75">
      <c r="A14" s="342" t="s">
        <v>558</v>
      </c>
      <c r="B14" s="131" t="s">
        <v>559</v>
      </c>
      <c r="C14" s="132">
        <v>0.010031734600428452</v>
      </c>
      <c r="D14" s="133">
        <v>0.0132160741938913</v>
      </c>
      <c r="E14" s="133">
        <v>0.009647667194072474</v>
      </c>
      <c r="F14" s="133">
        <v>0.02076761249296497</v>
      </c>
      <c r="G14" s="133">
        <v>0.007586649015063292</v>
      </c>
      <c r="H14" s="133">
        <v>0.012581122026399388</v>
      </c>
      <c r="I14" s="133"/>
      <c r="J14" s="7"/>
    </row>
    <row r="15" spans="1:10" ht="12.75">
      <c r="A15" s="342" t="s">
        <v>560</v>
      </c>
      <c r="B15" s="131" t="s">
        <v>561</v>
      </c>
      <c r="C15" s="132">
        <v>0.2748167294486095</v>
      </c>
      <c r="D15" s="133">
        <v>0.31258888528160295</v>
      </c>
      <c r="E15" s="133">
        <v>0.27592328175047276</v>
      </c>
      <c r="F15" s="133">
        <v>0.25336487241417266</v>
      </c>
      <c r="G15" s="133">
        <v>0.5007188349941772</v>
      </c>
      <c r="H15" s="133">
        <v>0.308237489646785</v>
      </c>
      <c r="I15" s="133"/>
      <c r="J15" s="7"/>
    </row>
    <row r="16" spans="1:10" ht="27.6">
      <c r="A16" s="342" t="s">
        <v>562</v>
      </c>
      <c r="B16" s="131" t="s">
        <v>563</v>
      </c>
      <c r="C16" s="343">
        <v>0.015179598408544024</v>
      </c>
      <c r="D16" s="344">
        <v>0.030454431838097346</v>
      </c>
      <c r="E16" s="344">
        <v>0.04823833597036237</v>
      </c>
      <c r="F16" s="344">
        <v>0.010383806246482484</v>
      </c>
      <c r="G16" s="344">
        <v>0.026553271552721507</v>
      </c>
      <c r="H16" s="344">
        <v>0.03354965873706503</v>
      </c>
      <c r="I16" s="344"/>
      <c r="J16" s="7"/>
    </row>
    <row r="17" spans="1:10" ht="27.6">
      <c r="A17" s="342" t="s">
        <v>564</v>
      </c>
      <c r="B17" s="131" t="s">
        <v>565</v>
      </c>
      <c r="C17" s="343">
        <v>0.07972589077183566</v>
      </c>
      <c r="D17" s="344">
        <v>0.08504256437808316</v>
      </c>
      <c r="E17" s="344">
        <v>0.10226527225716821</v>
      </c>
      <c r="F17" s="344">
        <v>0.058149314980301924</v>
      </c>
      <c r="G17" s="344">
        <v>0.09862643719582279</v>
      </c>
      <c r="H17" s="344">
        <v>0.08597100051372915</v>
      </c>
      <c r="I17" s="344"/>
      <c r="J17" s="7"/>
    </row>
    <row r="18" spans="1:10" ht="12.75">
      <c r="A18" s="342" t="s">
        <v>566</v>
      </c>
      <c r="B18" s="131" t="s">
        <v>351</v>
      </c>
      <c r="C18" s="132">
        <v>0.015443591424345276</v>
      </c>
      <c r="D18" s="133">
        <v>0.0264321483877826</v>
      </c>
      <c r="E18" s="133">
        <v>0.023154401265773936</v>
      </c>
      <c r="F18" s="133">
        <v>0.00830704499718599</v>
      </c>
      <c r="G18" s="133">
        <v>0.05310654310544304</v>
      </c>
      <c r="H18" s="133">
        <v>0.03354965873706503</v>
      </c>
      <c r="I18" s="133"/>
      <c r="J18" s="7"/>
    </row>
    <row r="19" spans="1:10" ht="12.75">
      <c r="A19" s="342" t="s">
        <v>567</v>
      </c>
      <c r="B19" s="131" t="s">
        <v>568</v>
      </c>
      <c r="C19" s="132">
        <v>0.5083185519243894</v>
      </c>
      <c r="D19" s="133">
        <v>0.5269191319912314</v>
      </c>
      <c r="E19" s="133">
        <v>0.4939605603365106</v>
      </c>
      <c r="F19" s="133">
        <v>0.4340431011029679</v>
      </c>
      <c r="G19" s="133">
        <v>0.845911365179557</v>
      </c>
      <c r="H19" s="133">
        <v>0.4801794906742428</v>
      </c>
      <c r="I19" s="133"/>
      <c r="J19" s="7"/>
    </row>
    <row r="20" spans="1:9" s="91" customFormat="1" ht="14.4">
      <c r="A20" s="342" t="s">
        <v>569</v>
      </c>
      <c r="B20" s="131" t="s">
        <v>353</v>
      </c>
      <c r="C20" s="132">
        <v>0.49010303383413706</v>
      </c>
      <c r="D20" s="133">
        <v>0.43440661263399233</v>
      </c>
      <c r="E20" s="133">
        <v>0.38976575464052793</v>
      </c>
      <c r="F20" s="133">
        <v>0.4195057723578924</v>
      </c>
      <c r="G20" s="133">
        <v>0.5803786496523418</v>
      </c>
      <c r="H20" s="133">
        <v>0.41727388054224634</v>
      </c>
      <c r="I20" s="133"/>
    </row>
    <row r="21" spans="1:10" ht="12.75">
      <c r="A21" s="342" t="s">
        <v>570</v>
      </c>
      <c r="B21" s="131" t="s">
        <v>571</v>
      </c>
      <c r="C21" s="132">
        <v>0.32299545483224695</v>
      </c>
      <c r="D21" s="133">
        <v>0.27696294615024375</v>
      </c>
      <c r="E21" s="133">
        <v>0.3395978852313511</v>
      </c>
      <c r="F21" s="133">
        <v>0.2263669761733182</v>
      </c>
      <c r="G21" s="133">
        <v>0.3186392586326583</v>
      </c>
      <c r="H21" s="133">
        <v>0.2369444648305218</v>
      </c>
      <c r="I21" s="133"/>
      <c r="J21" s="7"/>
    </row>
    <row r="22" spans="1:10" ht="12.75">
      <c r="A22" s="342" t="s">
        <v>572</v>
      </c>
      <c r="B22" s="131" t="s">
        <v>573</v>
      </c>
      <c r="C22" s="132">
        <v>0.04091891744912045</v>
      </c>
      <c r="D22" s="133">
        <v>0.0660803709694565</v>
      </c>
      <c r="E22" s="133">
        <v>0.06560413691969282</v>
      </c>
      <c r="F22" s="133">
        <v>0.06022607622959841</v>
      </c>
      <c r="G22" s="133">
        <v>0.0910397881807595</v>
      </c>
      <c r="H22" s="133">
        <v>0.05871190278986381</v>
      </c>
      <c r="I22" s="133"/>
      <c r="J22" s="7"/>
    </row>
    <row r="23" spans="1:10" ht="12.75">
      <c r="A23" s="342" t="s">
        <v>574</v>
      </c>
      <c r="B23" s="131" t="s">
        <v>355</v>
      </c>
      <c r="C23" s="132">
        <v>15.531237105591142</v>
      </c>
      <c r="D23" s="133">
        <v>16.404021134226483</v>
      </c>
      <c r="E23" s="133">
        <v>17.045498398487254</v>
      </c>
      <c r="F23" s="133">
        <v>12.394111135801499</v>
      </c>
      <c r="G23" s="133">
        <v>21.212270646116963</v>
      </c>
      <c r="H23" s="133">
        <v>17.097744833876767</v>
      </c>
      <c r="I23" s="133"/>
      <c r="J23" s="7"/>
    </row>
    <row r="24" spans="1:10" ht="15.6">
      <c r="A24" s="338" t="s">
        <v>323</v>
      </c>
      <c r="B24" s="339"/>
      <c r="C24" s="340">
        <v>103.8824396861756</v>
      </c>
      <c r="D24" s="341">
        <v>102.13037369886312</v>
      </c>
      <c r="E24" s="341">
        <v>98.064677960869</v>
      </c>
      <c r="F24" s="341">
        <v>100.6502339471546</v>
      </c>
      <c r="G24" s="341">
        <v>119.86905443800002</v>
      </c>
      <c r="H24" s="341">
        <v>98.23759448946852</v>
      </c>
      <c r="I24" s="341"/>
      <c r="J24" s="7"/>
    </row>
    <row r="25" spans="1:10" ht="27.6">
      <c r="A25" s="342" t="s">
        <v>575</v>
      </c>
      <c r="B25" s="131" t="s">
        <v>576</v>
      </c>
      <c r="C25" s="343">
        <v>1.2654505212410105</v>
      </c>
      <c r="D25" s="344">
        <v>1.3629794777352244</v>
      </c>
      <c r="E25" s="344">
        <v>1.1094817273183346</v>
      </c>
      <c r="F25" s="344">
        <v>1.177523628351114</v>
      </c>
      <c r="G25" s="344">
        <v>2.0559818830821524</v>
      </c>
      <c r="H25" s="344">
        <v>1.4426353256937965</v>
      </c>
      <c r="I25" s="344"/>
      <c r="J25" s="7"/>
    </row>
    <row r="26" spans="1:10" ht="12.75">
      <c r="A26" s="342" t="s">
        <v>577</v>
      </c>
      <c r="B26" s="131" t="s">
        <v>578</v>
      </c>
      <c r="C26" s="132">
        <v>8.40104974182803</v>
      </c>
      <c r="D26" s="133">
        <v>8.5979181810085</v>
      </c>
      <c r="E26" s="133">
        <v>7.820399027515147</v>
      </c>
      <c r="F26" s="133">
        <v>7.434805272481459</v>
      </c>
      <c r="G26" s="133">
        <v>12.502797576824305</v>
      </c>
      <c r="H26" s="133">
        <v>8.458707709082521</v>
      </c>
      <c r="I26" s="133"/>
      <c r="J26" s="7"/>
    </row>
    <row r="27" spans="1:10" ht="12.75">
      <c r="A27" s="342" t="s">
        <v>579</v>
      </c>
      <c r="B27" s="131" t="s">
        <v>580</v>
      </c>
      <c r="C27" s="132">
        <v>6.375035342064982</v>
      </c>
      <c r="D27" s="133">
        <v>5.821967988369854</v>
      </c>
      <c r="E27" s="133">
        <v>6.006637595029522</v>
      </c>
      <c r="F27" s="133">
        <v>5.154521420753906</v>
      </c>
      <c r="G27" s="133">
        <v>6.998683716395883</v>
      </c>
      <c r="H27" s="133">
        <v>5.644730082511192</v>
      </c>
      <c r="I27" s="133"/>
      <c r="J27" s="7"/>
    </row>
    <row r="28" spans="1:10" ht="12.75">
      <c r="A28" s="342" t="s">
        <v>581</v>
      </c>
      <c r="B28" s="131" t="s">
        <v>582</v>
      </c>
      <c r="C28" s="132">
        <v>25.355077206077436</v>
      </c>
      <c r="D28" s="133">
        <v>25.72365188860574</v>
      </c>
      <c r="E28" s="133">
        <v>25.41967352294215</v>
      </c>
      <c r="F28" s="133">
        <v>23.392638712075744</v>
      </c>
      <c r="G28" s="133">
        <v>30.221416351504622</v>
      </c>
      <c r="H28" s="133">
        <v>25.92130508172487</v>
      </c>
      <c r="I28" s="133"/>
      <c r="J28" s="7"/>
    </row>
    <row r="29" spans="1:9" s="91" customFormat="1" ht="14.4">
      <c r="A29" s="342" t="s">
        <v>583</v>
      </c>
      <c r="B29" s="131" t="s">
        <v>584</v>
      </c>
      <c r="C29" s="132">
        <v>3.9657030833592226</v>
      </c>
      <c r="D29" s="133">
        <v>4.026305733765058</v>
      </c>
      <c r="E29" s="133">
        <v>3.9883456180295607</v>
      </c>
      <c r="F29" s="133">
        <v>4.429731744749428</v>
      </c>
      <c r="G29" s="133">
        <v>4.654409170741329</v>
      </c>
      <c r="H29" s="133">
        <v>3.3130288002851724</v>
      </c>
      <c r="I29" s="133"/>
    </row>
    <row r="30" spans="1:10" ht="12.75">
      <c r="A30" s="342" t="s">
        <v>585</v>
      </c>
      <c r="B30" s="131" t="s">
        <v>586</v>
      </c>
      <c r="C30" s="132">
        <v>0.18981097836075458</v>
      </c>
      <c r="D30" s="133">
        <v>0.21662869439552263</v>
      </c>
      <c r="E30" s="133">
        <v>0.2682051479952148</v>
      </c>
      <c r="F30" s="133">
        <v>0.17860146743949876</v>
      </c>
      <c r="G30" s="133">
        <v>0.3148459341251266</v>
      </c>
      <c r="H30" s="133">
        <v>0.14468290330359296</v>
      </c>
      <c r="I30" s="133"/>
      <c r="J30" s="7"/>
    </row>
    <row r="31" spans="1:10" ht="12.75">
      <c r="A31" s="342" t="s">
        <v>587</v>
      </c>
      <c r="B31" s="131" t="s">
        <v>588</v>
      </c>
      <c r="C31" s="132">
        <v>0.001979947618506765</v>
      </c>
      <c r="D31" s="133">
        <v>0.0011492238429470698</v>
      </c>
      <c r="E31" s="133">
        <v>0</v>
      </c>
      <c r="F31" s="133">
        <v>0</v>
      </c>
      <c r="G31" s="133">
        <v>0</v>
      </c>
      <c r="H31" s="133">
        <v>0.004193707342133129</v>
      </c>
      <c r="I31" s="133"/>
      <c r="J31" s="7"/>
    </row>
    <row r="32" spans="1:10" ht="12.75">
      <c r="A32" s="342" t="s">
        <v>589</v>
      </c>
      <c r="B32" s="131" t="s">
        <v>358</v>
      </c>
      <c r="C32" s="132">
        <v>16.00352061085871</v>
      </c>
      <c r="D32" s="133">
        <v>15.432926986936193</v>
      </c>
      <c r="E32" s="133">
        <v>14.683749469378304</v>
      </c>
      <c r="F32" s="133">
        <v>15.673317148440665</v>
      </c>
      <c r="G32" s="133">
        <v>16.770287647797407</v>
      </c>
      <c r="H32" s="133">
        <v>15.265094725364591</v>
      </c>
      <c r="I32" s="133"/>
      <c r="J32" s="7"/>
    </row>
    <row r="33" spans="1:10" ht="12.75">
      <c r="A33" s="342" t="s">
        <v>590</v>
      </c>
      <c r="B33" s="131" t="s">
        <v>591</v>
      </c>
      <c r="C33" s="132">
        <v>0.6269834125268376</v>
      </c>
      <c r="D33" s="133">
        <v>0.6636767693019326</v>
      </c>
      <c r="E33" s="133">
        <v>0.6213097672982673</v>
      </c>
      <c r="F33" s="133">
        <v>1.09652993962855</v>
      </c>
      <c r="G33" s="133">
        <v>0.41726569582848105</v>
      </c>
      <c r="H33" s="133">
        <v>0.4088864658579802</v>
      </c>
      <c r="I33" s="133"/>
      <c r="J33" s="7"/>
    </row>
    <row r="34" spans="1:10" ht="12.75">
      <c r="A34" s="342" t="s">
        <v>592</v>
      </c>
      <c r="B34" s="131" t="s">
        <v>593</v>
      </c>
      <c r="C34" s="132">
        <v>0.01570758444014605</v>
      </c>
      <c r="D34" s="133">
        <v>0.012066850350944233</v>
      </c>
      <c r="E34" s="133">
        <v>0.007718133755257978</v>
      </c>
      <c r="F34" s="133">
        <v>0.02076761249296497</v>
      </c>
      <c r="G34" s="133">
        <v>0.007586649015063292</v>
      </c>
      <c r="H34" s="133">
        <v>0.010484268355332824</v>
      </c>
      <c r="I34" s="133"/>
      <c r="J34" s="7"/>
    </row>
    <row r="35" spans="1:10" ht="12.75">
      <c r="A35" s="342" t="s">
        <v>594</v>
      </c>
      <c r="B35" s="131" t="s">
        <v>595</v>
      </c>
      <c r="C35" s="132">
        <v>0.2807565723041231</v>
      </c>
      <c r="D35" s="133">
        <v>0.2947759157159233</v>
      </c>
      <c r="E35" s="133">
        <v>0.30293674989387565</v>
      </c>
      <c r="F35" s="133">
        <v>0.3052839036465851</v>
      </c>
      <c r="G35" s="133">
        <v>0.4020923977983545</v>
      </c>
      <c r="H35" s="133">
        <v>0.21597592811985614</v>
      </c>
      <c r="I35" s="133"/>
      <c r="J35" s="7"/>
    </row>
    <row r="36" spans="1:10" ht="12.75">
      <c r="A36" s="342" t="s">
        <v>596</v>
      </c>
      <c r="B36" s="131" t="s">
        <v>360</v>
      </c>
      <c r="C36" s="132">
        <v>2.2043416819364627</v>
      </c>
      <c r="D36" s="133">
        <v>2.1984652115577443</v>
      </c>
      <c r="E36" s="133">
        <v>2.085825647358469</v>
      </c>
      <c r="F36" s="133">
        <v>1.8379337056273999</v>
      </c>
      <c r="G36" s="133">
        <v>2.579460665121519</v>
      </c>
      <c r="H36" s="133">
        <v>2.4742873318585463</v>
      </c>
      <c r="I36" s="133"/>
      <c r="J36" s="7"/>
    </row>
    <row r="37" spans="1:10" ht="27.6">
      <c r="A37" s="342" t="s">
        <v>597</v>
      </c>
      <c r="B37" s="131" t="s">
        <v>598</v>
      </c>
      <c r="C37" s="343">
        <v>23.22650151967579</v>
      </c>
      <c r="D37" s="344">
        <v>22.588569245046127</v>
      </c>
      <c r="E37" s="344">
        <v>20.4607725851889</v>
      </c>
      <c r="F37" s="344">
        <v>26.563853139751494</v>
      </c>
      <c r="G37" s="344">
        <v>25.199054703532724</v>
      </c>
      <c r="H37" s="344">
        <v>19.444124091800255</v>
      </c>
      <c r="I37" s="344"/>
      <c r="J37" s="7"/>
    </row>
    <row r="38" spans="1:9" s="8" customFormat="1" ht="12.75">
      <c r="A38" s="342" t="s">
        <v>599</v>
      </c>
      <c r="B38" s="131" t="s">
        <v>362</v>
      </c>
      <c r="C38" s="132">
        <v>0.026531298087977783</v>
      </c>
      <c r="D38" s="133">
        <v>0.017238357644206045</v>
      </c>
      <c r="E38" s="133">
        <v>0.011577200632886968</v>
      </c>
      <c r="F38" s="133">
        <v>0.03322817998874396</v>
      </c>
      <c r="G38" s="133">
        <v>0.007586649015063292</v>
      </c>
      <c r="H38" s="133">
        <v>0.012581122026399388</v>
      </c>
      <c r="I38" s="133"/>
    </row>
    <row r="39" spans="1:9" s="8" customFormat="1" ht="27.6">
      <c r="A39" s="342" t="s">
        <v>600</v>
      </c>
      <c r="B39" s="131" t="s">
        <v>601</v>
      </c>
      <c r="C39" s="343">
        <v>0.9208076391130996</v>
      </c>
      <c r="D39" s="344">
        <v>0.8607686583673552</v>
      </c>
      <c r="E39" s="344">
        <v>0.8393470458843052</v>
      </c>
      <c r="F39" s="344">
        <v>0.69363825726503</v>
      </c>
      <c r="G39" s="344">
        <v>1.3504235246812677</v>
      </c>
      <c r="H39" s="344">
        <v>0.7821264193078287</v>
      </c>
      <c r="I39" s="344"/>
    </row>
    <row r="40" spans="1:10" ht="12.75">
      <c r="A40" s="342" t="s">
        <v>602</v>
      </c>
      <c r="B40" s="131" t="s">
        <v>603</v>
      </c>
      <c r="C40" s="132">
        <v>3.3148283029024204</v>
      </c>
      <c r="D40" s="133">
        <v>2.9638482909604926</v>
      </c>
      <c r="E40" s="133">
        <v>3.1663643730945847</v>
      </c>
      <c r="F40" s="133">
        <v>2.564800142881172</v>
      </c>
      <c r="G40" s="133">
        <v>3.258465751969684</v>
      </c>
      <c r="H40" s="133">
        <v>2.9838227739277214</v>
      </c>
      <c r="I40" s="133"/>
      <c r="J40" s="7"/>
    </row>
    <row r="41" spans="1:10" ht="12.75">
      <c r="A41" s="342" t="s">
        <v>604</v>
      </c>
      <c r="B41" s="131" t="s">
        <v>605</v>
      </c>
      <c r="C41" s="132">
        <v>11.708354243780127</v>
      </c>
      <c r="D41" s="133">
        <v>11.347436225259365</v>
      </c>
      <c r="E41" s="133">
        <v>11.272334349554278</v>
      </c>
      <c r="F41" s="133">
        <v>10.093059671580976</v>
      </c>
      <c r="G41" s="133">
        <v>13.128696120567026</v>
      </c>
      <c r="H41" s="133">
        <v>11.710927752906764</v>
      </c>
      <c r="I41" s="133"/>
      <c r="J41" s="7"/>
    </row>
    <row r="42" spans="1:10" ht="15.6">
      <c r="A42" s="338" t="s">
        <v>324</v>
      </c>
      <c r="B42" s="339"/>
      <c r="C42" s="340">
        <v>13.270268921765405</v>
      </c>
      <c r="D42" s="341">
        <v>12.782242193178748</v>
      </c>
      <c r="E42" s="341">
        <v>11.627368502296145</v>
      </c>
      <c r="F42" s="341">
        <v>14.906992247450255</v>
      </c>
      <c r="G42" s="341">
        <v>13.269049127345696</v>
      </c>
      <c r="H42" s="341">
        <v>11.622859898721968</v>
      </c>
      <c r="I42" s="341"/>
      <c r="J42" s="7"/>
    </row>
    <row r="43" spans="1:10" ht="12.75">
      <c r="A43" s="342" t="s">
        <v>606</v>
      </c>
      <c r="B43" s="131" t="s">
        <v>607</v>
      </c>
      <c r="C43" s="132">
        <v>3.689170399307917</v>
      </c>
      <c r="D43" s="133">
        <v>3.6321219556342137</v>
      </c>
      <c r="E43" s="133">
        <v>3.307220314128044</v>
      </c>
      <c r="F43" s="133">
        <v>4.801472008373501</v>
      </c>
      <c r="G43" s="133">
        <v>3.000519685457532</v>
      </c>
      <c r="H43" s="133">
        <v>3.153667921284113</v>
      </c>
      <c r="I43" s="133"/>
      <c r="J43" s="7"/>
    </row>
    <row r="44" spans="1:10" ht="12.75">
      <c r="A44" s="342" t="s">
        <v>608</v>
      </c>
      <c r="B44" s="131" t="s">
        <v>609</v>
      </c>
      <c r="C44" s="132">
        <v>0</v>
      </c>
      <c r="D44" s="133">
        <v>0</v>
      </c>
      <c r="E44" s="133">
        <v>0</v>
      </c>
      <c r="F44" s="133">
        <v>0</v>
      </c>
      <c r="G44" s="133">
        <v>0</v>
      </c>
      <c r="H44" s="133">
        <v>0</v>
      </c>
      <c r="I44" s="133"/>
      <c r="J44" s="7"/>
    </row>
    <row r="45" spans="1:10" ht="12.75">
      <c r="A45" s="342" t="s">
        <v>610</v>
      </c>
      <c r="B45" s="131" t="s">
        <v>611</v>
      </c>
      <c r="C45" s="132">
        <v>0.057550477444568725</v>
      </c>
      <c r="D45" s="133">
        <v>0.037349774895779765</v>
      </c>
      <c r="E45" s="133">
        <v>0.04823833597036237</v>
      </c>
      <c r="F45" s="133">
        <v>0.03738170248733695</v>
      </c>
      <c r="G45" s="133">
        <v>0.015173298030126584</v>
      </c>
      <c r="H45" s="133">
        <v>0.03774336607919816</v>
      </c>
      <c r="I45" s="133"/>
      <c r="J45" s="7"/>
    </row>
    <row r="46" spans="1:10" ht="12.75">
      <c r="A46" s="342" t="s">
        <v>612</v>
      </c>
      <c r="B46" s="131" t="s">
        <v>613</v>
      </c>
      <c r="C46" s="132">
        <v>0</v>
      </c>
      <c r="D46" s="133">
        <v>0</v>
      </c>
      <c r="E46" s="133">
        <v>0</v>
      </c>
      <c r="F46" s="133">
        <v>0</v>
      </c>
      <c r="G46" s="133">
        <v>0</v>
      </c>
      <c r="H46" s="133">
        <v>0</v>
      </c>
      <c r="I46" s="133"/>
      <c r="J46" s="7"/>
    </row>
    <row r="47" spans="1:10" ht="12.75">
      <c r="A47" s="342" t="s">
        <v>614</v>
      </c>
      <c r="B47" s="131" t="s">
        <v>366</v>
      </c>
      <c r="C47" s="132">
        <v>1.8950738639258404</v>
      </c>
      <c r="D47" s="133">
        <v>1.4531935494065695</v>
      </c>
      <c r="E47" s="133">
        <v>1.3622506078030332</v>
      </c>
      <c r="F47" s="133">
        <v>1.825473138131621</v>
      </c>
      <c r="G47" s="133">
        <v>1.6121629157009494</v>
      </c>
      <c r="H47" s="133">
        <v>1.088267055283547</v>
      </c>
      <c r="I47" s="133"/>
      <c r="J47" s="7"/>
    </row>
    <row r="48" spans="1:10" ht="12.75">
      <c r="A48" s="342" t="s">
        <v>615</v>
      </c>
      <c r="B48" s="131" t="s">
        <v>367</v>
      </c>
      <c r="C48" s="132">
        <v>7.542412457936013</v>
      </c>
      <c r="D48" s="133">
        <v>7.568213617727931</v>
      </c>
      <c r="E48" s="133">
        <v>6.832477906842126</v>
      </c>
      <c r="F48" s="133">
        <v>8.169978754732421</v>
      </c>
      <c r="G48" s="133">
        <v>8.519806843916077</v>
      </c>
      <c r="H48" s="133">
        <v>7.234145165179644</v>
      </c>
      <c r="I48" s="133"/>
      <c r="J48" s="7"/>
    </row>
    <row r="49" spans="1:10" ht="12.75">
      <c r="A49" s="345" t="s">
        <v>616</v>
      </c>
      <c r="B49" s="134" t="s">
        <v>343</v>
      </c>
      <c r="C49" s="135">
        <v>0.06322632728428536</v>
      </c>
      <c r="D49" s="136">
        <v>0.07182649018419185</v>
      </c>
      <c r="E49" s="136">
        <v>0.061745070042063824</v>
      </c>
      <c r="F49" s="136">
        <v>0.058149314980301924</v>
      </c>
      <c r="G49" s="136">
        <v>0.07586649015063292</v>
      </c>
      <c r="H49" s="136">
        <v>0.0943584151979954</v>
      </c>
      <c r="I49" s="136"/>
      <c r="J49" s="7"/>
    </row>
    <row r="50" spans="1:10" ht="12.75">
      <c r="A50" s="342" t="s">
        <v>617</v>
      </c>
      <c r="B50" s="131" t="s">
        <v>618</v>
      </c>
      <c r="C50" s="132">
        <v>0.022835395866766948</v>
      </c>
      <c r="D50" s="133">
        <v>0.019536805330100184</v>
      </c>
      <c r="E50" s="133">
        <v>0.015436267510515956</v>
      </c>
      <c r="F50" s="133">
        <v>0.014537328745075481</v>
      </c>
      <c r="G50" s="133">
        <v>0.04551989409037975</v>
      </c>
      <c r="H50" s="133">
        <v>0.014677975697465952</v>
      </c>
      <c r="I50" s="133"/>
      <c r="J50" s="7"/>
    </row>
    <row r="51" spans="1:10" ht="12.75">
      <c r="A51" s="134"/>
      <c r="B51" s="134"/>
      <c r="C51" s="135"/>
      <c r="D51" s="136"/>
      <c r="E51" s="136"/>
      <c r="F51" s="136"/>
      <c r="J51" s="7"/>
    </row>
    <row r="52" spans="1:10" ht="12.75">
      <c r="A52" s="202" t="s">
        <v>533</v>
      </c>
      <c r="B52" s="203"/>
      <c r="C52" s="204"/>
      <c r="D52" s="204"/>
      <c r="E52" s="204"/>
      <c r="F52" s="204"/>
      <c r="G52" s="204"/>
      <c r="H52" s="204"/>
      <c r="I52" s="204"/>
      <c r="J52" s="7"/>
    </row>
    <row r="53" spans="1:10" ht="12.75">
      <c r="A53" s="202" t="s">
        <v>534</v>
      </c>
      <c r="B53" s="203"/>
      <c r="C53" s="204"/>
      <c r="D53" s="204"/>
      <c r="E53" s="204"/>
      <c r="F53" s="204"/>
      <c r="G53" s="204"/>
      <c r="H53" s="204"/>
      <c r="I53" s="204"/>
      <c r="J53" s="7"/>
    </row>
  </sheetData>
  <conditionalFormatting sqref="D5:F51">
    <cfRule type="cellIs" priority="7" dxfId="1" operator="lessThan" stopIfTrue="1">
      <formula>$C5*0.95</formula>
    </cfRule>
    <cfRule type="cellIs" priority="8" dxfId="0" operator="greaterThan" stopIfTrue="1">
      <formula>$C5*1.05</formula>
    </cfRule>
  </conditionalFormatting>
  <conditionalFormatting sqref="G5:G50">
    <cfRule type="cellIs" priority="5" dxfId="1" operator="lessThan" stopIfTrue="1">
      <formula>$C5*0.95</formula>
    </cfRule>
    <cfRule type="cellIs" priority="6" dxfId="0" operator="greaterThan" stopIfTrue="1">
      <formula>$C5*1.05</formula>
    </cfRule>
  </conditionalFormatting>
  <conditionalFormatting sqref="H5:H50">
    <cfRule type="cellIs" priority="3" dxfId="1" operator="lessThan" stopIfTrue="1">
      <formula>$C5*0.95</formula>
    </cfRule>
    <cfRule type="cellIs" priority="4" dxfId="0" operator="greaterThan" stopIfTrue="1">
      <formula>$C5*1.05</formula>
    </cfRule>
  </conditionalFormatting>
  <conditionalFormatting sqref="I5:I50">
    <cfRule type="cellIs" priority="1" dxfId="1" operator="lessThan" stopIfTrue="1">
      <formula>$C5*0.95</formula>
    </cfRule>
    <cfRule type="cellIs" priority="2" dxfId="0" operator="greaterThan" stopIfTrue="1">
      <formula>$C5*1.05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topLeftCell="A1">
      <selection activeCell="N98" sqref="N98"/>
    </sheetView>
  </sheetViews>
  <sheetFormatPr defaultColWidth="9.140625" defaultRowHeight="12.75"/>
  <cols>
    <col min="1" max="1" width="21.421875" style="76" customWidth="1"/>
    <col min="2" max="12" width="9.28125" style="76" customWidth="1"/>
    <col min="13" max="13" width="1.7109375" style="76" customWidth="1"/>
    <col min="14" max="16384" width="9.140625" style="76" customWidth="1"/>
  </cols>
  <sheetData>
    <row r="1" spans="1:13" s="8" customFormat="1" ht="20.25" customHeight="1">
      <c r="A1" s="201" t="s">
        <v>119</v>
      </c>
      <c r="B1" s="127"/>
      <c r="C1" s="128"/>
      <c r="D1" s="128"/>
      <c r="E1" s="128"/>
      <c r="F1" s="128"/>
      <c r="G1" s="128"/>
      <c r="H1" s="128"/>
      <c r="I1" s="128"/>
      <c r="J1" s="128"/>
      <c r="K1" s="128"/>
      <c r="L1" s="128"/>
      <c r="M1" s="128"/>
    </row>
    <row r="2" spans="1:13" s="8" customFormat="1" ht="20.25" customHeight="1">
      <c r="A2" s="139" t="s">
        <v>96</v>
      </c>
      <c r="B2" s="203"/>
      <c r="C2" s="204"/>
      <c r="D2" s="204"/>
      <c r="E2" s="204"/>
      <c r="F2" s="204"/>
      <c r="G2" s="204"/>
      <c r="H2" s="204"/>
      <c r="I2" s="204"/>
      <c r="J2" s="204"/>
      <c r="K2" s="204"/>
      <c r="L2" s="204"/>
      <c r="M2" s="204"/>
    </row>
    <row r="3" spans="1:13" s="8" customFormat="1" ht="12.75">
      <c r="A3" s="272" t="s">
        <v>327</v>
      </c>
      <c r="B3" s="203"/>
      <c r="C3" s="204"/>
      <c r="D3" s="204"/>
      <c r="E3" s="204"/>
      <c r="F3" s="204"/>
      <c r="G3" s="204"/>
      <c r="H3" s="204"/>
      <c r="I3" s="204"/>
      <c r="J3" s="204"/>
      <c r="K3" s="204"/>
      <c r="L3" s="204"/>
      <c r="M3" s="204"/>
    </row>
    <row r="4" spans="1:13" s="73" customFormat="1" ht="18.75" customHeight="1">
      <c r="A4" s="201"/>
      <c r="B4" s="281" t="s">
        <v>472</v>
      </c>
      <c r="C4" s="281" t="s">
        <v>473</v>
      </c>
      <c r="D4" s="281" t="s">
        <v>474</v>
      </c>
      <c r="E4" s="281" t="s">
        <v>475</v>
      </c>
      <c r="F4" s="281" t="s">
        <v>628</v>
      </c>
      <c r="G4" s="281" t="s">
        <v>629</v>
      </c>
      <c r="H4" s="281" t="s">
        <v>630</v>
      </c>
      <c r="I4" s="281" t="s">
        <v>631</v>
      </c>
      <c r="J4" s="281" t="s">
        <v>632</v>
      </c>
      <c r="K4" s="281" t="s">
        <v>633</v>
      </c>
      <c r="L4" s="281" t="s">
        <v>634</v>
      </c>
      <c r="M4" s="201"/>
    </row>
    <row r="5" spans="1:13" s="81" customFormat="1" ht="14.4">
      <c r="A5" s="282" t="s">
        <v>239</v>
      </c>
      <c r="B5" s="283">
        <v>186391.25</v>
      </c>
      <c r="C5" s="283">
        <v>188623.5</v>
      </c>
      <c r="D5" s="283">
        <v>195587</v>
      </c>
      <c r="E5" s="283">
        <v>203500</v>
      </c>
      <c r="F5" s="283">
        <v>211443.75</v>
      </c>
      <c r="G5" s="283">
        <v>218269</v>
      </c>
      <c r="H5" s="283">
        <v>227864.25</v>
      </c>
      <c r="I5" s="283">
        <v>229163.5</v>
      </c>
      <c r="J5" s="283">
        <v>224589.25</v>
      </c>
      <c r="K5" s="283">
        <v>216787.5</v>
      </c>
      <c r="L5" s="283">
        <v>207989.5</v>
      </c>
      <c r="M5" s="283"/>
    </row>
    <row r="6" spans="1:13" s="81" customFormat="1" ht="14.4">
      <c r="A6" s="282" t="s">
        <v>302</v>
      </c>
      <c r="B6" s="283">
        <v>40130</v>
      </c>
      <c r="C6" s="283">
        <v>40898.25</v>
      </c>
      <c r="D6" s="283">
        <v>42257.5</v>
      </c>
      <c r="E6" s="283">
        <v>44564.5</v>
      </c>
      <c r="F6" s="283">
        <v>47517.25</v>
      </c>
      <c r="G6" s="283">
        <v>49164</v>
      </c>
      <c r="H6" s="283">
        <v>52593.25</v>
      </c>
      <c r="I6" s="283">
        <v>53972.25</v>
      </c>
      <c r="J6" s="283">
        <v>51554.75</v>
      </c>
      <c r="K6" s="283">
        <v>49337.5</v>
      </c>
      <c r="L6" s="283">
        <v>46264.25</v>
      </c>
      <c r="M6" s="283"/>
    </row>
    <row r="7" spans="1:13" s="81" customFormat="1" ht="14.4">
      <c r="A7" s="282" t="s">
        <v>305</v>
      </c>
      <c r="B7" s="283">
        <v>12769.5</v>
      </c>
      <c r="C7" s="283">
        <v>12856.75</v>
      </c>
      <c r="D7" s="283">
        <v>13157.25</v>
      </c>
      <c r="E7" s="283">
        <v>13758.5</v>
      </c>
      <c r="F7" s="283">
        <v>14492</v>
      </c>
      <c r="G7" s="283">
        <v>14770.25</v>
      </c>
      <c r="H7" s="283">
        <v>15561.75</v>
      </c>
      <c r="I7" s="283">
        <v>15790.75</v>
      </c>
      <c r="J7" s="283">
        <v>15393.25</v>
      </c>
      <c r="K7" s="283">
        <v>15044.75</v>
      </c>
      <c r="L7" s="283">
        <v>14568.75</v>
      </c>
      <c r="M7" s="283"/>
    </row>
    <row r="8" spans="1:13" s="81" customFormat="1" ht="14.4">
      <c r="A8" s="282" t="s">
        <v>95</v>
      </c>
      <c r="B8" s="283">
        <v>9858</v>
      </c>
      <c r="C8" s="283">
        <v>10136.25</v>
      </c>
      <c r="D8" s="283">
        <v>10665</v>
      </c>
      <c r="E8" s="283">
        <v>11709.5</v>
      </c>
      <c r="F8" s="283">
        <v>13227.25</v>
      </c>
      <c r="G8" s="283">
        <v>14151.5</v>
      </c>
      <c r="H8" s="283">
        <v>15851.25</v>
      </c>
      <c r="I8" s="283">
        <v>16610.75</v>
      </c>
      <c r="J8" s="283">
        <v>15398</v>
      </c>
      <c r="K8" s="283">
        <v>14369.5</v>
      </c>
      <c r="L8" s="283">
        <v>12874.5</v>
      </c>
      <c r="M8" s="283"/>
    </row>
    <row r="9" spans="1:13" s="81" customFormat="1" ht="14.4">
      <c r="A9" s="282" t="s">
        <v>306</v>
      </c>
      <c r="B9" s="283">
        <v>5487.5</v>
      </c>
      <c r="C9" s="283">
        <v>5692.5</v>
      </c>
      <c r="D9" s="283">
        <v>6013.25</v>
      </c>
      <c r="E9" s="283">
        <v>6465.75</v>
      </c>
      <c r="F9" s="283">
        <v>6941.75</v>
      </c>
      <c r="G9" s="283">
        <v>7239.5</v>
      </c>
      <c r="H9" s="283">
        <v>7849.25</v>
      </c>
      <c r="I9" s="283">
        <v>8216.75</v>
      </c>
      <c r="J9" s="283">
        <v>7801.75</v>
      </c>
      <c r="K9" s="283">
        <v>7446.5</v>
      </c>
      <c r="L9" s="283">
        <v>6904</v>
      </c>
      <c r="M9" s="283"/>
    </row>
    <row r="10" spans="1:13" s="81" customFormat="1" ht="14.4">
      <c r="A10" s="282" t="s">
        <v>48</v>
      </c>
      <c r="B10" s="283">
        <v>12015</v>
      </c>
      <c r="C10" s="283">
        <v>12212.75</v>
      </c>
      <c r="D10" s="283">
        <v>12422</v>
      </c>
      <c r="E10" s="283">
        <v>12630.75</v>
      </c>
      <c r="F10" s="283">
        <v>12856.25</v>
      </c>
      <c r="G10" s="283">
        <v>13002.75</v>
      </c>
      <c r="H10" s="283">
        <v>13331</v>
      </c>
      <c r="I10" s="283">
        <v>13354</v>
      </c>
      <c r="J10" s="283">
        <v>12961.75</v>
      </c>
      <c r="K10" s="283">
        <v>12476.75</v>
      </c>
      <c r="L10" s="283">
        <v>11917</v>
      </c>
      <c r="M10" s="283"/>
    </row>
    <row r="12" spans="1:13" s="8" customFormat="1" ht="20.25" customHeight="1">
      <c r="A12" s="201" t="s">
        <v>98</v>
      </c>
      <c r="B12" s="127"/>
      <c r="C12" s="128"/>
      <c r="D12" s="128"/>
      <c r="E12" s="128"/>
      <c r="F12" s="128"/>
      <c r="G12" s="128"/>
      <c r="H12" s="128"/>
      <c r="I12" s="128"/>
      <c r="J12" s="128"/>
      <c r="K12" s="128"/>
      <c r="L12" s="128"/>
      <c r="M12" s="128"/>
    </row>
    <row r="43" spans="1:13" s="8" customFormat="1" ht="20.25" customHeight="1">
      <c r="A43" s="201" t="s">
        <v>97</v>
      </c>
      <c r="B43" s="127"/>
      <c r="C43" s="128"/>
      <c r="D43" s="128"/>
      <c r="E43" s="128"/>
      <c r="F43" s="128"/>
      <c r="G43" s="128"/>
      <c r="H43" s="128"/>
      <c r="I43" s="128"/>
      <c r="J43" s="128"/>
      <c r="K43" s="128"/>
      <c r="L43" s="128"/>
      <c r="M43" s="128"/>
    </row>
  </sheetData>
  <printOptions/>
  <pageMargins left="0.75" right="0.75" top="1" bottom="1" header="0.5" footer="0.5"/>
  <pageSetup horizontalDpi="600" verticalDpi="600" orientation="portrait" paperSize="9" scale="64"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workbookViewId="0" topLeftCell="A1">
      <selection activeCell="N98" sqref="N98"/>
    </sheetView>
  </sheetViews>
  <sheetFormatPr defaultColWidth="9.140625" defaultRowHeight="12.75"/>
  <cols>
    <col min="1" max="1" width="21.7109375" style="7" customWidth="1"/>
    <col min="2" max="2" width="15.28125" style="7" bestFit="1" customWidth="1"/>
    <col min="3" max="3" width="8.140625" style="7" customWidth="1"/>
    <col min="4" max="4" width="15.28125" style="7" bestFit="1" customWidth="1"/>
    <col min="5" max="5" width="8.140625" style="7" customWidth="1"/>
    <col min="6" max="6" width="15.28125" style="7" bestFit="1" customWidth="1"/>
    <col min="7" max="7" width="8.140625" style="7" customWidth="1"/>
    <col min="8" max="8" width="15.28125" style="7" bestFit="1" customWidth="1"/>
    <col min="9" max="9" width="8.140625" style="7" customWidth="1"/>
    <col min="10" max="10" width="9.28125" style="7" customWidth="1"/>
    <col min="11" max="11" width="35.57421875" style="7" bestFit="1" customWidth="1"/>
    <col min="12" max="12" width="10.00390625" style="7" bestFit="1" customWidth="1"/>
    <col min="13" max="16" width="9.28125" style="7" customWidth="1"/>
    <col min="17" max="17" width="11.8515625" style="7" bestFit="1" customWidth="1"/>
    <col min="18" max="24" width="11.8515625" style="7" customWidth="1"/>
    <col min="25" max="25" width="12.8515625" style="7" bestFit="1" customWidth="1"/>
    <col min="26" max="26" width="12.8515625" style="7" customWidth="1"/>
    <col min="27" max="27" width="11.8515625" style="7" bestFit="1" customWidth="1"/>
    <col min="28" max="28" width="10.8515625" style="7" bestFit="1" customWidth="1"/>
    <col min="29" max="29" width="12.8515625" style="7" bestFit="1" customWidth="1"/>
    <col min="30" max="16384" width="9.140625" style="7" customWidth="1"/>
  </cols>
  <sheetData>
    <row r="1" spans="1:9" s="8" customFormat="1" ht="30" customHeight="1">
      <c r="A1" s="370" t="s">
        <v>635</v>
      </c>
      <c r="B1" s="371"/>
      <c r="C1" s="372"/>
      <c r="D1" s="372"/>
      <c r="E1" s="372"/>
      <c r="F1" s="372"/>
      <c r="G1" s="372"/>
      <c r="H1" s="372"/>
      <c r="I1" s="372"/>
    </row>
    <row r="2" spans="1:9" s="8" customFormat="1" ht="16.5" customHeight="1">
      <c r="A2" s="373" t="s">
        <v>327</v>
      </c>
      <c r="B2" s="374"/>
      <c r="C2" s="375"/>
      <c r="D2" s="375"/>
      <c r="E2" s="375"/>
      <c r="F2" s="375"/>
      <c r="G2" s="375"/>
      <c r="H2" s="375"/>
      <c r="I2" s="375"/>
    </row>
    <row r="3" spans="1:9" s="379" customFormat="1" ht="18">
      <c r="A3" s="376" t="s">
        <v>102</v>
      </c>
      <c r="B3" s="377"/>
      <c r="C3" s="378"/>
      <c r="D3" s="377"/>
      <c r="E3" s="378"/>
      <c r="F3" s="377"/>
      <c r="G3" s="378"/>
      <c r="H3" s="377"/>
      <c r="I3" s="378"/>
    </row>
    <row r="4" spans="1:33" s="8" customFormat="1" ht="14.4">
      <c r="A4" s="380" t="s">
        <v>385</v>
      </c>
      <c r="B4" s="381" t="s">
        <v>296</v>
      </c>
      <c r="C4" s="381"/>
      <c r="D4" s="381" t="s">
        <v>309</v>
      </c>
      <c r="E4" s="381"/>
      <c r="F4" s="381" t="s">
        <v>308</v>
      </c>
      <c r="G4" s="381"/>
      <c r="H4" s="381" t="s">
        <v>295</v>
      </c>
      <c r="I4" s="381"/>
      <c r="K4" s="382"/>
      <c r="L4" s="383"/>
      <c r="P4" s="88"/>
      <c r="Q4" s="88"/>
      <c r="R4" s="88"/>
      <c r="S4" s="88"/>
      <c r="T4" s="88"/>
      <c r="U4" s="88"/>
      <c r="V4" s="88"/>
      <c r="W4" s="88"/>
      <c r="X4" s="88"/>
      <c r="Y4" s="88"/>
      <c r="Z4" s="88"/>
      <c r="AA4" s="88"/>
      <c r="AB4" s="88"/>
      <c r="AC4" s="88"/>
      <c r="AD4" s="88"/>
      <c r="AE4" s="88"/>
      <c r="AF4" s="88"/>
      <c r="AG4" s="88"/>
    </row>
    <row r="5" spans="1:33" ht="18" customHeight="1">
      <c r="A5" s="384"/>
      <c r="B5" s="385" t="s">
        <v>320</v>
      </c>
      <c r="C5" s="386" t="s">
        <v>103</v>
      </c>
      <c r="D5" s="387" t="s">
        <v>320</v>
      </c>
      <c r="E5" s="388" t="s">
        <v>103</v>
      </c>
      <c r="F5" s="387" t="s">
        <v>320</v>
      </c>
      <c r="G5" s="388" t="s">
        <v>103</v>
      </c>
      <c r="H5" s="389" t="s">
        <v>320</v>
      </c>
      <c r="I5" s="390" t="s">
        <v>103</v>
      </c>
      <c r="J5" s="90"/>
      <c r="K5" s="382"/>
      <c r="L5" s="383"/>
      <c r="M5" s="90"/>
      <c r="T5" s="89"/>
      <c r="U5" s="89"/>
      <c r="V5" s="89"/>
      <c r="W5" s="89"/>
      <c r="X5" s="89"/>
      <c r="Y5" s="89"/>
      <c r="Z5" s="89"/>
      <c r="AA5" s="89"/>
      <c r="AB5" s="89"/>
      <c r="AC5" s="89"/>
      <c r="AD5" s="89"/>
      <c r="AE5" s="89"/>
      <c r="AF5" s="89"/>
      <c r="AG5" s="89"/>
    </row>
    <row r="6" spans="1:33" ht="12.75">
      <c r="A6" s="391" t="s">
        <v>375</v>
      </c>
      <c r="B6" s="392">
        <v>162807.38040490216</v>
      </c>
      <c r="C6" s="393"/>
      <c r="D6" s="394">
        <v>145314.7826227473</v>
      </c>
      <c r="E6" s="395"/>
      <c r="F6" s="394">
        <v>82454.8020723844</v>
      </c>
      <c r="G6" s="395"/>
      <c r="H6" s="394">
        <v>152856.45133349928</v>
      </c>
      <c r="I6" s="395"/>
      <c r="J6" s="90"/>
      <c r="K6" s="382"/>
      <c r="L6" s="383"/>
      <c r="M6" s="90"/>
      <c r="N6" s="89"/>
      <c r="O6" s="89"/>
      <c r="W6" s="89"/>
      <c r="X6" s="89"/>
      <c r="Y6" s="89"/>
      <c r="Z6" s="89"/>
      <c r="AA6" s="89"/>
      <c r="AB6" s="89"/>
      <c r="AC6" s="89"/>
      <c r="AD6" s="89"/>
      <c r="AE6" s="89"/>
      <c r="AF6" s="89"/>
      <c r="AG6" s="89"/>
    </row>
    <row r="7" spans="1:25" ht="12.75">
      <c r="A7" s="396" t="s">
        <v>376</v>
      </c>
      <c r="B7" s="397">
        <v>78302.13173693039</v>
      </c>
      <c r="C7" s="398">
        <v>0.4809495217120556</v>
      </c>
      <c r="D7" s="399">
        <v>53422.84893713334</v>
      </c>
      <c r="E7" s="400">
        <v>0.3676353360127494</v>
      </c>
      <c r="F7" s="399">
        <v>49319.50995171008</v>
      </c>
      <c r="G7" s="400">
        <v>0.5981399349963158</v>
      </c>
      <c r="H7" s="399">
        <v>86126.77661475424</v>
      </c>
      <c r="I7" s="400">
        <v>0.5634487511871153</v>
      </c>
      <c r="J7" s="90"/>
      <c r="K7" s="382"/>
      <c r="L7" s="383"/>
      <c r="M7" s="90"/>
      <c r="N7" s="89"/>
      <c r="O7" s="89"/>
      <c r="P7" s="89"/>
      <c r="Q7" s="89"/>
      <c r="R7" s="89"/>
      <c r="S7" s="89"/>
      <c r="T7" s="89"/>
      <c r="U7" s="89"/>
      <c r="V7" s="89"/>
      <c r="W7" s="89"/>
      <c r="X7" s="89"/>
      <c r="Y7" s="89"/>
    </row>
    <row r="8" spans="1:33" ht="12.75">
      <c r="A8" s="401"/>
      <c r="B8" s="402"/>
      <c r="C8" s="403"/>
      <c r="D8" s="404"/>
      <c r="E8" s="405"/>
      <c r="F8" s="404"/>
      <c r="G8" s="405"/>
      <c r="H8" s="404"/>
      <c r="I8" s="405"/>
      <c r="J8" s="406"/>
      <c r="K8" s="407"/>
      <c r="L8" s="408"/>
      <c r="M8" s="89"/>
      <c r="N8" s="89"/>
      <c r="O8" s="89"/>
      <c r="P8" s="89"/>
      <c r="Q8" s="89"/>
      <c r="R8" s="89"/>
      <c r="S8" s="89"/>
      <c r="T8" s="89"/>
      <c r="U8" s="89"/>
      <c r="V8" s="89"/>
      <c r="W8" s="89"/>
      <c r="X8" s="89"/>
      <c r="Y8" s="89"/>
      <c r="Z8" s="89"/>
      <c r="AA8" s="89"/>
      <c r="AB8" s="89"/>
      <c r="AC8" s="89"/>
      <c r="AD8" s="89"/>
      <c r="AE8" s="89"/>
      <c r="AF8" s="89"/>
      <c r="AG8" s="89"/>
    </row>
    <row r="9" spans="1:33" ht="15" customHeight="1">
      <c r="A9" s="409" t="s">
        <v>104</v>
      </c>
      <c r="B9" s="410" t="s">
        <v>289</v>
      </c>
      <c r="C9" s="403">
        <v>0.3017372485981442</v>
      </c>
      <c r="D9" s="411" t="s">
        <v>374</v>
      </c>
      <c r="E9" s="403">
        <v>0.2205381264222938</v>
      </c>
      <c r="F9" s="411" t="s">
        <v>372</v>
      </c>
      <c r="G9" s="403">
        <v>0.5047300954131603</v>
      </c>
      <c r="H9" s="411" t="s">
        <v>374</v>
      </c>
      <c r="I9" s="405">
        <v>0.3398253352302727</v>
      </c>
      <c r="J9" s="412"/>
      <c r="K9" s="382"/>
      <c r="L9" s="383"/>
      <c r="M9" s="89"/>
      <c r="N9" s="89"/>
      <c r="O9" s="89"/>
      <c r="P9" s="89"/>
      <c r="Q9" s="89"/>
      <c r="R9" s="89"/>
      <c r="S9" s="89"/>
      <c r="T9" s="89"/>
      <c r="U9" s="89"/>
      <c r="V9" s="89"/>
      <c r="W9" s="89"/>
      <c r="X9" s="89"/>
      <c r="Y9" s="89"/>
      <c r="Z9" s="89"/>
      <c r="AA9" s="89"/>
      <c r="AB9" s="89"/>
      <c r="AC9" s="89"/>
      <c r="AD9" s="89"/>
      <c r="AE9" s="89"/>
      <c r="AF9" s="89"/>
      <c r="AG9" s="89"/>
    </row>
    <row r="10" spans="1:33" ht="15" customHeight="1">
      <c r="A10" s="402"/>
      <c r="B10" s="410" t="s">
        <v>372</v>
      </c>
      <c r="C10" s="403">
        <v>0.2139927911270238</v>
      </c>
      <c r="D10" s="411" t="s">
        <v>308</v>
      </c>
      <c r="E10" s="403">
        <v>0.1490361642202104</v>
      </c>
      <c r="F10" s="411" t="s">
        <v>374</v>
      </c>
      <c r="G10" s="403">
        <v>0.08808005127798282</v>
      </c>
      <c r="H10" s="411" t="s">
        <v>372</v>
      </c>
      <c r="I10" s="405">
        <v>0.18324151119474216</v>
      </c>
      <c r="J10" s="412"/>
      <c r="K10" s="413"/>
      <c r="L10" s="414"/>
      <c r="M10" s="92"/>
      <c r="N10" s="90"/>
      <c r="O10" s="90"/>
      <c r="P10" s="90"/>
      <c r="Q10" s="90"/>
      <c r="R10" s="90"/>
      <c r="S10" s="90"/>
      <c r="T10" s="90"/>
      <c r="U10" s="90"/>
      <c r="V10" s="89"/>
      <c r="W10" s="89"/>
      <c r="X10" s="89"/>
      <c r="Y10" s="89"/>
      <c r="Z10" s="89"/>
      <c r="AA10" s="89"/>
      <c r="AB10" s="89"/>
      <c r="AC10" s="89"/>
      <c r="AD10" s="89"/>
      <c r="AE10" s="89"/>
      <c r="AF10" s="89"/>
      <c r="AG10" s="89"/>
    </row>
    <row r="11" spans="1:33" ht="15" customHeight="1">
      <c r="A11" s="402"/>
      <c r="B11" s="410" t="s">
        <v>374</v>
      </c>
      <c r="C11" s="403">
        <v>0.15196369588209444</v>
      </c>
      <c r="D11" s="411" t="s">
        <v>296</v>
      </c>
      <c r="E11" s="403">
        <v>0.14736207743925853</v>
      </c>
      <c r="F11" s="411" t="s">
        <v>247</v>
      </c>
      <c r="G11" s="403">
        <v>0.08521456411908766</v>
      </c>
      <c r="H11" s="411" t="s">
        <v>292</v>
      </c>
      <c r="I11" s="405">
        <v>0.16974322589435395</v>
      </c>
      <c r="J11" s="412"/>
      <c r="K11" s="407"/>
      <c r="L11" s="408"/>
      <c r="M11" s="89"/>
      <c r="N11" s="90"/>
      <c r="O11" s="90"/>
      <c r="P11" s="90"/>
      <c r="Q11" s="90"/>
      <c r="R11" s="90"/>
      <c r="S11" s="90"/>
      <c r="T11" s="89"/>
      <c r="U11" s="89"/>
      <c r="V11" s="89"/>
      <c r="W11" s="89"/>
      <c r="X11" s="89"/>
      <c r="Y11" s="89"/>
      <c r="Z11" s="89"/>
      <c r="AA11" s="89"/>
      <c r="AB11" s="89"/>
      <c r="AC11" s="89"/>
      <c r="AD11" s="89"/>
      <c r="AE11" s="89"/>
      <c r="AF11" s="89"/>
      <c r="AG11" s="89"/>
    </row>
    <row r="12" spans="1:33" ht="15" customHeight="1">
      <c r="A12" s="402"/>
      <c r="B12" s="410" t="s">
        <v>292</v>
      </c>
      <c r="C12" s="403">
        <v>0.08456950511802115</v>
      </c>
      <c r="D12" s="411" t="s">
        <v>289</v>
      </c>
      <c r="E12" s="403">
        <v>0.10990194109946905</v>
      </c>
      <c r="F12" s="411" t="s">
        <v>326</v>
      </c>
      <c r="G12" s="403">
        <v>0.055655629954403624</v>
      </c>
      <c r="H12" s="411" t="s">
        <v>296</v>
      </c>
      <c r="I12" s="405">
        <v>0.0701065117953237</v>
      </c>
      <c r="J12" s="412"/>
      <c r="K12" s="382"/>
      <c r="L12" s="383"/>
      <c r="M12" s="90"/>
      <c r="N12" s="89"/>
      <c r="O12" s="89"/>
      <c r="P12" s="89"/>
      <c r="Q12" s="89"/>
      <c r="R12" s="89"/>
      <c r="S12" s="89"/>
      <c r="T12" s="89"/>
      <c r="U12" s="89"/>
      <c r="V12" s="89"/>
      <c r="W12" s="89"/>
      <c r="X12" s="89"/>
      <c r="Y12" s="89"/>
      <c r="Z12" s="89"/>
      <c r="AA12" s="89"/>
      <c r="AB12" s="89"/>
      <c r="AC12" s="89"/>
      <c r="AD12" s="89"/>
      <c r="AE12" s="89"/>
      <c r="AF12" s="89"/>
      <c r="AG12" s="89"/>
    </row>
    <row r="13" spans="1:33" ht="15" customHeight="1">
      <c r="A13" s="402"/>
      <c r="B13" s="410" t="s">
        <v>290</v>
      </c>
      <c r="C13" s="403">
        <v>0.07081425410983534</v>
      </c>
      <c r="D13" s="411" t="s">
        <v>326</v>
      </c>
      <c r="E13" s="403">
        <v>0.07635453505081759</v>
      </c>
      <c r="F13" s="411" t="s">
        <v>379</v>
      </c>
      <c r="G13" s="403">
        <v>0.05189899241232123</v>
      </c>
      <c r="H13" s="411" t="s">
        <v>308</v>
      </c>
      <c r="I13" s="405">
        <v>0.04487719397721344</v>
      </c>
      <c r="J13" s="412"/>
      <c r="K13" s="382"/>
      <c r="L13" s="383"/>
      <c r="M13" s="93"/>
      <c r="N13" s="89"/>
      <c r="O13" s="89"/>
      <c r="P13" s="90"/>
      <c r="Q13" s="90"/>
      <c r="R13" s="90"/>
      <c r="S13" s="90"/>
      <c r="T13" s="89"/>
      <c r="U13" s="89"/>
      <c r="V13" s="89"/>
      <c r="W13" s="89"/>
      <c r="X13" s="89"/>
      <c r="Y13" s="89"/>
      <c r="Z13" s="89"/>
      <c r="AA13" s="89"/>
      <c r="AB13" s="89"/>
      <c r="AC13" s="89"/>
      <c r="AD13" s="89"/>
      <c r="AE13" s="89"/>
      <c r="AF13" s="89"/>
      <c r="AG13" s="89"/>
    </row>
    <row r="14" spans="1:12" s="379" customFormat="1" ht="15" customHeight="1">
      <c r="A14" s="376" t="s">
        <v>105</v>
      </c>
      <c r="B14" s="377"/>
      <c r="C14" s="378"/>
      <c r="D14" s="377"/>
      <c r="E14" s="378"/>
      <c r="F14" s="377"/>
      <c r="G14" s="378"/>
      <c r="H14" s="377"/>
      <c r="I14" s="415"/>
      <c r="K14" s="382"/>
      <c r="L14" s="383"/>
    </row>
    <row r="15" spans="1:33" s="8" customFormat="1" ht="14.4">
      <c r="A15" s="380" t="s">
        <v>385</v>
      </c>
      <c r="B15" s="381" t="s">
        <v>296</v>
      </c>
      <c r="C15" s="381"/>
      <c r="D15" s="381" t="s">
        <v>309</v>
      </c>
      <c r="E15" s="381"/>
      <c r="F15" s="381" t="s">
        <v>308</v>
      </c>
      <c r="G15" s="381"/>
      <c r="H15" s="381" t="s">
        <v>295</v>
      </c>
      <c r="I15" s="381"/>
      <c r="K15" s="382"/>
      <c r="L15" s="383"/>
      <c r="P15" s="88"/>
      <c r="Q15" s="88"/>
      <c r="R15" s="88"/>
      <c r="S15" s="88"/>
      <c r="T15" s="88"/>
      <c r="U15" s="88"/>
      <c r="V15" s="88"/>
      <c r="W15" s="88"/>
      <c r="X15" s="88"/>
      <c r="Y15" s="88"/>
      <c r="Z15" s="88"/>
      <c r="AA15" s="88"/>
      <c r="AB15" s="88"/>
      <c r="AC15" s="88"/>
      <c r="AD15" s="88"/>
      <c r="AE15" s="88"/>
      <c r="AF15" s="88"/>
      <c r="AG15" s="88"/>
    </row>
    <row r="16" spans="1:33" ht="12.75">
      <c r="A16" s="384"/>
      <c r="B16" s="385" t="s">
        <v>373</v>
      </c>
      <c r="C16" s="386" t="s">
        <v>103</v>
      </c>
      <c r="D16" s="387" t="s">
        <v>373</v>
      </c>
      <c r="E16" s="388" t="s">
        <v>103</v>
      </c>
      <c r="F16" s="387" t="s">
        <v>373</v>
      </c>
      <c r="G16" s="386" t="s">
        <v>103</v>
      </c>
      <c r="H16" s="387" t="s">
        <v>373</v>
      </c>
      <c r="I16" s="388" t="s">
        <v>103</v>
      </c>
      <c r="J16" s="89"/>
      <c r="K16" s="413"/>
      <c r="L16" s="414"/>
      <c r="M16" s="89"/>
      <c r="N16" s="89"/>
      <c r="O16" s="89"/>
      <c r="P16" s="89"/>
      <c r="Q16" s="89"/>
      <c r="R16" s="89"/>
      <c r="S16" s="89"/>
      <c r="T16" s="90"/>
      <c r="U16" s="90"/>
      <c r="V16" s="89"/>
      <c r="AD16" s="89"/>
      <c r="AE16" s="89"/>
      <c r="AF16" s="89"/>
      <c r="AG16" s="89"/>
    </row>
    <row r="17" spans="1:33" ht="18" customHeight="1">
      <c r="A17" s="391" t="s">
        <v>377</v>
      </c>
      <c r="B17" s="392">
        <v>122835.32288012953</v>
      </c>
      <c r="C17" s="393"/>
      <c r="D17" s="394">
        <v>180994.85005752384</v>
      </c>
      <c r="E17" s="395"/>
      <c r="F17" s="394">
        <v>57002.19699226507</v>
      </c>
      <c r="G17" s="393"/>
      <c r="H17" s="394">
        <v>96024.04536679314</v>
      </c>
      <c r="I17" s="395"/>
      <c r="J17" s="90"/>
      <c r="K17" s="407"/>
      <c r="L17" s="408"/>
      <c r="M17" s="90"/>
      <c r="N17" s="89"/>
      <c r="O17" s="89"/>
      <c r="W17" s="89"/>
      <c r="X17" s="89"/>
      <c r="Y17" s="89"/>
      <c r="Z17" s="89"/>
      <c r="AA17" s="89"/>
      <c r="AB17" s="89"/>
      <c r="AC17" s="89"/>
      <c r="AD17" s="89"/>
      <c r="AE17" s="89"/>
      <c r="AF17" s="89"/>
      <c r="AG17" s="89"/>
    </row>
    <row r="18" spans="1:25" ht="12.75">
      <c r="A18" s="396" t="s">
        <v>378</v>
      </c>
      <c r="B18" s="397">
        <v>38330.074212157764</v>
      </c>
      <c r="C18" s="398">
        <v>0.31204439662329597</v>
      </c>
      <c r="D18" s="399">
        <v>89102.91637190989</v>
      </c>
      <c r="E18" s="400">
        <v>0.49229531306327867</v>
      </c>
      <c r="F18" s="399">
        <v>23866.904871590756</v>
      </c>
      <c r="G18" s="398">
        <v>0.4187014910114672</v>
      </c>
      <c r="H18" s="399">
        <v>29294.370648048105</v>
      </c>
      <c r="I18" s="400">
        <v>0.30507328176134757</v>
      </c>
      <c r="J18" s="90"/>
      <c r="K18" s="407"/>
      <c r="L18" s="408"/>
      <c r="M18" s="90"/>
      <c r="N18" s="89"/>
      <c r="O18" s="89"/>
      <c r="P18" s="89"/>
      <c r="Q18" s="89"/>
      <c r="R18" s="89"/>
      <c r="S18" s="89"/>
      <c r="T18" s="89"/>
      <c r="U18" s="89"/>
      <c r="V18" s="89"/>
      <c r="W18" s="89"/>
      <c r="X18" s="89"/>
      <c r="Y18" s="89"/>
    </row>
    <row r="19" spans="1:33" ht="12.75">
      <c r="A19" s="401"/>
      <c r="B19" s="402"/>
      <c r="C19" s="403"/>
      <c r="D19" s="404"/>
      <c r="E19" s="405"/>
      <c r="F19" s="404"/>
      <c r="G19" s="403"/>
      <c r="H19" s="404"/>
      <c r="I19" s="405"/>
      <c r="J19" s="89"/>
      <c r="K19" s="413"/>
      <c r="L19" s="414"/>
      <c r="M19" s="89"/>
      <c r="N19" s="90"/>
      <c r="O19" s="90"/>
      <c r="P19" s="94"/>
      <c r="Q19" s="90"/>
      <c r="R19" s="90"/>
      <c r="S19" s="90"/>
      <c r="T19" s="90"/>
      <c r="U19" s="90"/>
      <c r="V19" s="90"/>
      <c r="W19" s="90"/>
      <c r="X19" s="90"/>
      <c r="Y19" s="90"/>
      <c r="Z19" s="90"/>
      <c r="AA19" s="90"/>
      <c r="AB19" s="90"/>
      <c r="AC19" s="90"/>
      <c r="AD19" s="89"/>
      <c r="AE19" s="89"/>
      <c r="AF19" s="89"/>
      <c r="AG19" s="89"/>
    </row>
    <row r="20" spans="1:33" ht="12.75">
      <c r="A20" s="409" t="s">
        <v>104</v>
      </c>
      <c r="B20" s="410" t="s">
        <v>289</v>
      </c>
      <c r="C20" s="403">
        <v>0.20997405977828487</v>
      </c>
      <c r="D20" s="411" t="s">
        <v>308</v>
      </c>
      <c r="E20" s="403">
        <v>0.27937403148237006</v>
      </c>
      <c r="F20" s="411" t="s">
        <v>372</v>
      </c>
      <c r="G20" s="403">
        <v>0.3335973612893286</v>
      </c>
      <c r="H20" s="411" t="s">
        <v>296</v>
      </c>
      <c r="I20" s="405">
        <v>0.16941623810595888</v>
      </c>
      <c r="J20" s="88"/>
      <c r="K20" s="382"/>
      <c r="L20" s="383"/>
      <c r="M20" s="88"/>
      <c r="N20" s="89"/>
      <c r="O20" s="89"/>
      <c r="P20" s="89"/>
      <c r="Q20" s="89"/>
      <c r="R20" s="89"/>
      <c r="S20" s="89"/>
      <c r="T20" s="89"/>
      <c r="U20" s="89"/>
      <c r="V20" s="90"/>
      <c r="W20" s="90"/>
      <c r="X20" s="90"/>
      <c r="Y20" s="90"/>
      <c r="Z20" s="90"/>
      <c r="AA20" s="90"/>
      <c r="AB20" s="90"/>
      <c r="AC20" s="90"/>
      <c r="AD20" s="89"/>
      <c r="AE20" s="89"/>
      <c r="AF20" s="89"/>
      <c r="AG20" s="89"/>
    </row>
    <row r="21" spans="1:33" ht="12.75">
      <c r="A21" s="402"/>
      <c r="B21" s="410" t="s">
        <v>372</v>
      </c>
      <c r="C21" s="403">
        <v>0.20538707956903995</v>
      </c>
      <c r="D21" s="411" t="s">
        <v>296</v>
      </c>
      <c r="E21" s="403">
        <v>0.18805323556013348</v>
      </c>
      <c r="F21" s="411" t="s">
        <v>326</v>
      </c>
      <c r="G21" s="403">
        <v>0.16194509013915726</v>
      </c>
      <c r="H21" s="411" t="s">
        <v>292</v>
      </c>
      <c r="I21" s="405">
        <v>0.16143284780664535</v>
      </c>
      <c r="J21" s="88"/>
      <c r="K21" s="407"/>
      <c r="L21" s="408"/>
      <c r="M21" s="88"/>
      <c r="N21" s="89"/>
      <c r="O21" s="89"/>
      <c r="P21" s="90"/>
      <c r="Q21" s="90"/>
      <c r="R21" s="90"/>
      <c r="S21" s="90"/>
      <c r="T21" s="89"/>
      <c r="U21" s="89"/>
      <c r="V21" s="90"/>
      <c r="W21" s="90"/>
      <c r="X21" s="90"/>
      <c r="Y21" s="90"/>
      <c r="Z21" s="90"/>
      <c r="AA21" s="90"/>
      <c r="AB21" s="90"/>
      <c r="AC21" s="90"/>
      <c r="AD21" s="89"/>
      <c r="AE21" s="89"/>
      <c r="AF21" s="89"/>
      <c r="AG21" s="89"/>
    </row>
    <row r="22" spans="1:33" ht="12.75">
      <c r="A22" s="402"/>
      <c r="B22" s="410" t="s">
        <v>326</v>
      </c>
      <c r="C22" s="403">
        <v>0.15752768562916827</v>
      </c>
      <c r="D22" s="411" t="s">
        <v>326</v>
      </c>
      <c r="E22" s="403">
        <v>0.1771210342358098</v>
      </c>
      <c r="F22" s="411" t="s">
        <v>380</v>
      </c>
      <c r="G22" s="403">
        <v>0.10774892291490296</v>
      </c>
      <c r="H22" s="411" t="s">
        <v>372</v>
      </c>
      <c r="I22" s="405">
        <v>0.13924439069513417</v>
      </c>
      <c r="J22" s="90"/>
      <c r="K22" s="382"/>
      <c r="L22" s="383"/>
      <c r="M22" s="90"/>
      <c r="N22" s="90"/>
      <c r="O22" s="90"/>
      <c r="P22" s="90"/>
      <c r="Q22" s="90"/>
      <c r="R22" s="90"/>
      <c r="S22" s="90"/>
      <c r="T22" s="90"/>
      <c r="U22" s="90"/>
      <c r="V22" s="90"/>
      <c r="W22" s="90"/>
      <c r="X22" s="90"/>
      <c r="Y22" s="90"/>
      <c r="Z22" s="90"/>
      <c r="AA22" s="90"/>
      <c r="AB22" s="90"/>
      <c r="AC22" s="90"/>
      <c r="AD22" s="89"/>
      <c r="AE22" s="89"/>
      <c r="AF22" s="89"/>
      <c r="AG22" s="89"/>
    </row>
    <row r="23" spans="1:33" ht="12.75">
      <c r="A23" s="402"/>
      <c r="B23" s="410" t="s">
        <v>290</v>
      </c>
      <c r="C23" s="403">
        <v>0.0675141763405444</v>
      </c>
      <c r="D23" s="411" t="s">
        <v>247</v>
      </c>
      <c r="E23" s="403">
        <v>0.04653175067537294</v>
      </c>
      <c r="F23" s="411" t="s">
        <v>379</v>
      </c>
      <c r="G23" s="403">
        <v>0.08976139442036637</v>
      </c>
      <c r="H23" s="411" t="s">
        <v>106</v>
      </c>
      <c r="I23" s="405">
        <v>0.12158138288814167</v>
      </c>
      <c r="J23" s="89"/>
      <c r="K23" s="382"/>
      <c r="L23" s="383"/>
      <c r="M23" s="89"/>
      <c r="N23" s="90"/>
      <c r="O23" s="90"/>
      <c r="P23" s="90"/>
      <c r="Q23" s="90"/>
      <c r="R23" s="90"/>
      <c r="S23" s="90"/>
      <c r="T23" s="88"/>
      <c r="U23" s="88"/>
      <c r="V23" s="90"/>
      <c r="W23" s="90"/>
      <c r="X23" s="90"/>
      <c r="Y23" s="90"/>
      <c r="Z23" s="90"/>
      <c r="AA23" s="90"/>
      <c r="AB23" s="90"/>
      <c r="AC23" s="90"/>
      <c r="AD23" s="89"/>
      <c r="AE23" s="89"/>
      <c r="AF23" s="89"/>
      <c r="AG23" s="89"/>
    </row>
    <row r="24" spans="1:33" ht="12.75">
      <c r="A24" s="402"/>
      <c r="B24" s="410" t="s">
        <v>292</v>
      </c>
      <c r="C24" s="403">
        <v>0.06022907133957614</v>
      </c>
      <c r="D24" s="416" t="s">
        <v>379</v>
      </c>
      <c r="E24" s="403">
        <v>0.04497998721426138</v>
      </c>
      <c r="F24" s="416" t="s">
        <v>247</v>
      </c>
      <c r="G24" s="403">
        <v>0.0889858473902161</v>
      </c>
      <c r="H24" s="416" t="s">
        <v>379</v>
      </c>
      <c r="I24" s="405">
        <v>0.10003158480303125</v>
      </c>
      <c r="J24" s="89"/>
      <c r="K24" s="413"/>
      <c r="L24" s="414"/>
      <c r="M24" s="89"/>
      <c r="N24" s="90"/>
      <c r="O24" s="90"/>
      <c r="P24" s="89"/>
      <c r="Q24" s="89"/>
      <c r="R24" s="89"/>
      <c r="S24" s="89"/>
      <c r="T24" s="90"/>
      <c r="U24" s="90"/>
      <c r="V24" s="90"/>
      <c r="W24" s="90"/>
      <c r="X24" s="90"/>
      <c r="Y24" s="94"/>
      <c r="Z24" s="94"/>
      <c r="AA24" s="90"/>
      <c r="AB24" s="90"/>
      <c r="AC24" s="90"/>
      <c r="AD24" s="89"/>
      <c r="AE24" s="89"/>
      <c r="AF24" s="89"/>
      <c r="AG24" s="89"/>
    </row>
    <row r="25" spans="1:33" s="72" customFormat="1" ht="15.6">
      <c r="A25" s="417" t="s">
        <v>636</v>
      </c>
      <c r="B25" s="418">
        <v>-39972.05752477262</v>
      </c>
      <c r="C25" s="419"/>
      <c r="D25" s="418">
        <v>35680.067434776545</v>
      </c>
      <c r="E25" s="419"/>
      <c r="F25" s="418">
        <v>-25452.605080119327</v>
      </c>
      <c r="G25" s="419"/>
      <c r="H25" s="418">
        <v>-56832.40596670614</v>
      </c>
      <c r="I25" s="420"/>
      <c r="J25" s="90"/>
      <c r="K25" s="407"/>
      <c r="L25" s="408"/>
      <c r="M25" s="90"/>
      <c r="N25" s="93"/>
      <c r="O25" s="93"/>
      <c r="P25" s="95"/>
      <c r="Q25" s="95"/>
      <c r="R25" s="95"/>
      <c r="S25" s="95"/>
      <c r="T25" s="93"/>
      <c r="U25" s="93"/>
      <c r="V25" s="93"/>
      <c r="W25" s="93"/>
      <c r="X25" s="93"/>
      <c r="Y25" s="93"/>
      <c r="Z25" s="93"/>
      <c r="AA25" s="93"/>
      <c r="AB25" s="93"/>
      <c r="AC25" s="93"/>
      <c r="AD25" s="95"/>
      <c r="AE25" s="95"/>
      <c r="AF25" s="95"/>
      <c r="AG25" s="95"/>
    </row>
    <row r="26" spans="1:33" s="72" customFormat="1" ht="15.6">
      <c r="A26" s="421" t="s">
        <v>637</v>
      </c>
      <c r="B26" s="422">
        <v>-41159.0843212629</v>
      </c>
      <c r="C26" s="423"/>
      <c r="D26" s="422">
        <v>35129.90312145912</v>
      </c>
      <c r="E26" s="423"/>
      <c r="F26" s="422">
        <v>-25176.759757246982</v>
      </c>
      <c r="G26" s="423"/>
      <c r="H26" s="422">
        <v>-57021.34782285169</v>
      </c>
      <c r="I26" s="424"/>
      <c r="J26" s="90"/>
      <c r="K26" s="382"/>
      <c r="L26" s="383"/>
      <c r="M26" s="90"/>
      <c r="N26" s="93"/>
      <c r="O26" s="93"/>
      <c r="P26" s="95"/>
      <c r="Q26" s="95"/>
      <c r="R26" s="95"/>
      <c r="S26" s="95"/>
      <c r="T26" s="93"/>
      <c r="U26" s="93"/>
      <c r="V26" s="93"/>
      <c r="W26" s="93"/>
      <c r="X26" s="93"/>
      <c r="Y26" s="93"/>
      <c r="Z26" s="93"/>
      <c r="AA26" s="93"/>
      <c r="AB26" s="93"/>
      <c r="AC26" s="93"/>
      <c r="AD26" s="95"/>
      <c r="AE26" s="95"/>
      <c r="AF26" s="95"/>
      <c r="AG26" s="95"/>
    </row>
    <row r="27" spans="1:33" s="72" customFormat="1" ht="15.6">
      <c r="A27" s="421" t="s">
        <v>470</v>
      </c>
      <c r="B27" s="422">
        <v>-42298.47449420244</v>
      </c>
      <c r="C27" s="423"/>
      <c r="D27" s="422">
        <v>35024.25167602388</v>
      </c>
      <c r="E27" s="423"/>
      <c r="F27" s="422">
        <v>-25493.18153775017</v>
      </c>
      <c r="G27" s="423"/>
      <c r="H27" s="422">
        <v>-56178.212387779975</v>
      </c>
      <c r="I27" s="424"/>
      <c r="J27" s="90"/>
      <c r="K27" s="407"/>
      <c r="L27" s="408"/>
      <c r="M27" s="90"/>
      <c r="N27" s="93"/>
      <c r="O27" s="93"/>
      <c r="P27" s="95"/>
      <c r="Q27" s="95"/>
      <c r="R27" s="95"/>
      <c r="S27" s="95"/>
      <c r="T27" s="93"/>
      <c r="U27" s="93"/>
      <c r="V27" s="93"/>
      <c r="W27" s="93"/>
      <c r="X27" s="93"/>
      <c r="Y27" s="93"/>
      <c r="Z27" s="93"/>
      <c r="AA27" s="93"/>
      <c r="AB27" s="93"/>
      <c r="AC27" s="93"/>
      <c r="AD27" s="95"/>
      <c r="AE27" s="95"/>
      <c r="AF27" s="95"/>
      <c r="AG27" s="95"/>
    </row>
    <row r="28" spans="1:33" s="72" customFormat="1" ht="18" customHeight="1">
      <c r="A28" s="425" t="s">
        <v>107</v>
      </c>
      <c r="B28" s="426">
        <v>-42590.49536024606</v>
      </c>
      <c r="C28" s="427"/>
      <c r="D28" s="426">
        <v>33466.02828737753</v>
      </c>
      <c r="E28" s="427"/>
      <c r="F28" s="426">
        <v>-25177.050892954147</v>
      </c>
      <c r="G28" s="427"/>
      <c r="H28" s="426">
        <v>-54599.828999156074</v>
      </c>
      <c r="I28" s="428"/>
      <c r="J28" s="90"/>
      <c r="K28" s="382"/>
      <c r="L28" s="383"/>
      <c r="M28" s="90"/>
      <c r="N28" s="93"/>
      <c r="O28" s="93"/>
      <c r="P28" s="95"/>
      <c r="Q28" s="95"/>
      <c r="R28" s="95"/>
      <c r="S28" s="95"/>
      <c r="T28" s="93"/>
      <c r="U28" s="93"/>
      <c r="V28" s="93"/>
      <c r="W28" s="93"/>
      <c r="X28" s="93"/>
      <c r="Y28" s="93"/>
      <c r="Z28" s="93"/>
      <c r="AA28" s="93"/>
      <c r="AB28" s="93"/>
      <c r="AC28" s="93"/>
      <c r="AD28" s="95"/>
      <c r="AE28" s="95"/>
      <c r="AF28" s="95"/>
      <c r="AG28" s="95"/>
    </row>
    <row r="29" spans="1:33" s="72" customFormat="1" ht="18" customHeight="1">
      <c r="A29" s="429" t="s">
        <v>108</v>
      </c>
      <c r="B29" s="430">
        <v>-42954.9130192671</v>
      </c>
      <c r="C29" s="431"/>
      <c r="D29" s="430">
        <v>32154.03243848885</v>
      </c>
      <c r="E29" s="431"/>
      <c r="F29" s="430">
        <v>-25123.033749508017</v>
      </c>
      <c r="G29" s="431"/>
      <c r="H29" s="430">
        <v>-53560.24730262115</v>
      </c>
      <c r="I29" s="432"/>
      <c r="J29" s="90"/>
      <c r="K29" s="407"/>
      <c r="L29" s="408"/>
      <c r="M29" s="90"/>
      <c r="N29" s="92"/>
      <c r="O29" s="92"/>
      <c r="P29" s="93"/>
      <c r="Q29" s="93"/>
      <c r="R29" s="93"/>
      <c r="S29" s="93"/>
      <c r="T29" s="93"/>
      <c r="U29" s="93"/>
      <c r="V29" s="93"/>
      <c r="W29" s="93"/>
      <c r="X29" s="93"/>
      <c r="Y29" s="93"/>
      <c r="Z29" s="93"/>
      <c r="AA29" s="93"/>
      <c r="AB29" s="93"/>
      <c r="AC29" s="93"/>
      <c r="AD29" s="95"/>
      <c r="AE29" s="95"/>
      <c r="AF29" s="95"/>
      <c r="AG29" s="95"/>
    </row>
    <row r="30" spans="1:25" ht="18" customHeight="1">
      <c r="A30" s="433"/>
      <c r="B30" s="433"/>
      <c r="C30" s="433"/>
      <c r="D30" s="433"/>
      <c r="E30" s="433"/>
      <c r="F30" s="433"/>
      <c r="G30" s="433"/>
      <c r="H30" s="433"/>
      <c r="I30" s="433"/>
      <c r="J30" s="90"/>
      <c r="K30" s="407"/>
      <c r="L30" s="408"/>
      <c r="M30" s="90"/>
      <c r="N30" s="90"/>
      <c r="O30" s="90"/>
      <c r="P30" s="90"/>
      <c r="Q30" s="90"/>
      <c r="R30" s="90"/>
      <c r="S30" s="90"/>
      <c r="T30" s="90"/>
      <c r="U30" s="90"/>
      <c r="V30" s="89"/>
      <c r="W30" s="89"/>
      <c r="X30" s="89"/>
      <c r="Y30" s="89"/>
    </row>
    <row r="31" spans="2:33" ht="12.75">
      <c r="B31" s="89"/>
      <c r="C31" s="89"/>
      <c r="D31" s="89"/>
      <c r="E31" s="89"/>
      <c r="F31" s="89"/>
      <c r="G31" s="89"/>
      <c r="H31" s="89"/>
      <c r="I31" s="89"/>
      <c r="J31" s="90"/>
      <c r="K31" s="90"/>
      <c r="L31" s="90"/>
      <c r="M31" s="90"/>
      <c r="N31" s="90"/>
      <c r="O31" s="90"/>
      <c r="P31" s="90"/>
      <c r="Q31" s="90"/>
      <c r="R31" s="90"/>
      <c r="S31" s="90"/>
      <c r="T31" s="90"/>
      <c r="U31" s="90"/>
      <c r="V31" s="90"/>
      <c r="W31" s="90"/>
      <c r="X31" s="90"/>
      <c r="Y31" s="90"/>
      <c r="Z31" s="90"/>
      <c r="AA31" s="90"/>
      <c r="AB31" s="90"/>
      <c r="AC31" s="90"/>
      <c r="AD31" s="89"/>
      <c r="AE31" s="89"/>
      <c r="AF31" s="89"/>
      <c r="AG31" s="89"/>
    </row>
    <row r="32" spans="2:29" ht="12.75">
      <c r="B32" s="89"/>
      <c r="C32" s="89"/>
      <c r="D32" s="89"/>
      <c r="E32" s="89"/>
      <c r="F32" s="89"/>
      <c r="G32" s="89"/>
      <c r="H32" s="89"/>
      <c r="I32" s="89"/>
      <c r="J32" s="90"/>
      <c r="K32" s="90"/>
      <c r="L32" s="90"/>
      <c r="M32" s="90"/>
      <c r="N32" s="90"/>
      <c r="O32" s="90"/>
      <c r="P32" s="90"/>
      <c r="Q32" s="90"/>
      <c r="R32" s="90"/>
      <c r="S32" s="90"/>
      <c r="T32" s="90"/>
      <c r="U32" s="90"/>
      <c r="V32" s="90"/>
      <c r="W32" s="90"/>
      <c r="X32" s="90"/>
      <c r="Y32" s="90"/>
      <c r="Z32" s="90"/>
      <c r="AA32" s="90"/>
      <c r="AB32" s="90"/>
      <c r="AC32" s="90"/>
    </row>
    <row r="33" spans="2:29" ht="12.75">
      <c r="B33" s="89"/>
      <c r="C33" s="89"/>
      <c r="D33" s="89"/>
      <c r="E33" s="89"/>
      <c r="F33" s="89"/>
      <c r="G33" s="89"/>
      <c r="H33" s="89"/>
      <c r="I33" s="89"/>
      <c r="J33" s="90"/>
      <c r="K33" s="90"/>
      <c r="L33" s="90"/>
      <c r="M33" s="90"/>
      <c r="N33" s="90"/>
      <c r="O33" s="90"/>
      <c r="P33" s="90"/>
      <c r="Q33" s="90"/>
      <c r="R33" s="90"/>
      <c r="S33" s="90"/>
      <c r="T33" s="90"/>
      <c r="U33" s="90"/>
      <c r="V33" s="90"/>
      <c r="W33" s="90"/>
      <c r="X33" s="90"/>
      <c r="Y33" s="90"/>
      <c r="Z33" s="90"/>
      <c r="AA33" s="90"/>
      <c r="AB33" s="90"/>
      <c r="AC33" s="90"/>
    </row>
    <row r="34" spans="2:29" ht="12.75">
      <c r="B34" s="89"/>
      <c r="C34" s="89"/>
      <c r="D34" s="89"/>
      <c r="E34" s="89"/>
      <c r="F34" s="89"/>
      <c r="G34" s="89"/>
      <c r="H34" s="89"/>
      <c r="I34" s="89"/>
      <c r="J34" s="90"/>
      <c r="K34" s="90"/>
      <c r="L34" s="90"/>
      <c r="M34" s="90"/>
      <c r="N34" s="90"/>
      <c r="O34" s="90"/>
      <c r="P34" s="90"/>
      <c r="Q34" s="90"/>
      <c r="R34" s="90"/>
      <c r="S34" s="90"/>
      <c r="T34" s="90"/>
      <c r="U34" s="90"/>
      <c r="V34" s="90"/>
      <c r="W34" s="90"/>
      <c r="X34" s="90"/>
      <c r="Y34" s="90"/>
      <c r="Z34" s="90"/>
      <c r="AA34" s="90"/>
      <c r="AB34" s="90"/>
      <c r="AC34" s="90"/>
    </row>
    <row r="35" spans="2:29" ht="12.75">
      <c r="B35" s="89"/>
      <c r="C35" s="89"/>
      <c r="D35" s="89"/>
      <c r="E35" s="89"/>
      <c r="F35" s="89"/>
      <c r="G35" s="89"/>
      <c r="H35" s="89"/>
      <c r="I35" s="89"/>
      <c r="J35" s="94"/>
      <c r="K35" s="94"/>
      <c r="L35" s="94"/>
      <c r="M35" s="94"/>
      <c r="N35" s="94"/>
      <c r="O35" s="94"/>
      <c r="P35" s="94"/>
      <c r="Q35" s="90"/>
      <c r="R35" s="90"/>
      <c r="S35" s="90"/>
      <c r="T35" s="90"/>
      <c r="U35" s="90"/>
      <c r="V35" s="90"/>
      <c r="W35" s="90"/>
      <c r="X35" s="90"/>
      <c r="Y35" s="90"/>
      <c r="Z35" s="90"/>
      <c r="AA35" s="90"/>
      <c r="AB35" s="90"/>
      <c r="AC35" s="90"/>
    </row>
    <row r="36" spans="2:29" ht="12.75">
      <c r="B36" s="89"/>
      <c r="C36" s="89"/>
      <c r="D36" s="89"/>
      <c r="E36" s="89"/>
      <c r="F36" s="89"/>
      <c r="G36" s="89"/>
      <c r="H36" s="89"/>
      <c r="I36" s="89"/>
      <c r="J36" s="90"/>
      <c r="K36" s="90"/>
      <c r="L36" s="90"/>
      <c r="M36" s="90"/>
      <c r="N36" s="90"/>
      <c r="O36" s="90"/>
      <c r="P36" s="90"/>
      <c r="Q36" s="90"/>
      <c r="R36" s="90"/>
      <c r="S36" s="90"/>
      <c r="T36" s="90"/>
      <c r="U36" s="90"/>
      <c r="V36" s="90"/>
      <c r="W36" s="90"/>
      <c r="X36" s="90"/>
      <c r="Y36" s="90"/>
      <c r="Z36" s="90"/>
      <c r="AA36" s="90"/>
      <c r="AB36" s="90"/>
      <c r="AC36" s="90"/>
    </row>
    <row r="37" spans="2:29" ht="12.75">
      <c r="B37" s="89"/>
      <c r="C37" s="89"/>
      <c r="D37" s="89"/>
      <c r="E37" s="89"/>
      <c r="F37" s="89"/>
      <c r="G37" s="89"/>
      <c r="H37" s="89"/>
      <c r="I37" s="89"/>
      <c r="J37" s="90"/>
      <c r="K37" s="90"/>
      <c r="L37" s="90"/>
      <c r="M37" s="90"/>
      <c r="N37" s="90"/>
      <c r="O37" s="90"/>
      <c r="P37" s="90"/>
      <c r="Q37" s="90"/>
      <c r="R37" s="90"/>
      <c r="S37" s="90"/>
      <c r="T37" s="90"/>
      <c r="U37" s="90"/>
      <c r="V37" s="90"/>
      <c r="W37" s="90"/>
      <c r="X37" s="90"/>
      <c r="Y37" s="90"/>
      <c r="Z37" s="90"/>
      <c r="AA37" s="90"/>
      <c r="AB37" s="90"/>
      <c r="AC37" s="90"/>
    </row>
    <row r="38" spans="2:29" ht="12.75">
      <c r="B38" s="89"/>
      <c r="C38" s="89"/>
      <c r="D38" s="89"/>
      <c r="E38" s="89"/>
      <c r="F38" s="89"/>
      <c r="G38" s="89"/>
      <c r="H38" s="89"/>
      <c r="I38" s="89"/>
      <c r="J38" s="90"/>
      <c r="K38" s="90"/>
      <c r="L38" s="90"/>
      <c r="M38" s="90"/>
      <c r="N38" s="90"/>
      <c r="O38" s="90"/>
      <c r="P38" s="90"/>
      <c r="Q38" s="90"/>
      <c r="R38" s="90"/>
      <c r="S38" s="90"/>
      <c r="T38" s="90"/>
      <c r="U38" s="90"/>
      <c r="V38" s="90"/>
      <c r="W38" s="90"/>
      <c r="X38" s="90"/>
      <c r="Y38" s="90"/>
      <c r="Z38" s="90"/>
      <c r="AA38" s="90"/>
      <c r="AB38" s="90"/>
      <c r="AC38" s="90"/>
    </row>
    <row r="39" spans="2:29" ht="12.75">
      <c r="B39" s="89"/>
      <c r="C39" s="89"/>
      <c r="D39" s="89"/>
      <c r="E39" s="89"/>
      <c r="F39" s="89"/>
      <c r="G39" s="89"/>
      <c r="H39" s="89"/>
      <c r="I39" s="89"/>
      <c r="J39" s="90"/>
      <c r="K39" s="90"/>
      <c r="L39" s="90"/>
      <c r="M39" s="90"/>
      <c r="N39" s="90"/>
      <c r="O39" s="90"/>
      <c r="P39" s="90"/>
      <c r="Q39" s="90"/>
      <c r="R39" s="90"/>
      <c r="S39" s="90"/>
      <c r="T39" s="90"/>
      <c r="U39" s="90"/>
      <c r="V39" s="90"/>
      <c r="W39" s="90"/>
      <c r="X39" s="90"/>
      <c r="Y39" s="90"/>
      <c r="Z39" s="90"/>
      <c r="AA39" s="90"/>
      <c r="AB39" s="90"/>
      <c r="AC39" s="90"/>
    </row>
    <row r="40" spans="2:29" ht="12.75">
      <c r="B40" s="89"/>
      <c r="C40" s="89"/>
      <c r="D40" s="89"/>
      <c r="E40" s="89"/>
      <c r="F40" s="89"/>
      <c r="G40" s="89"/>
      <c r="H40" s="89"/>
      <c r="I40" s="89"/>
      <c r="J40" s="90"/>
      <c r="K40" s="90"/>
      <c r="L40" s="90"/>
      <c r="M40" s="90"/>
      <c r="N40" s="90"/>
      <c r="O40" s="90"/>
      <c r="P40" s="90"/>
      <c r="Q40" s="90"/>
      <c r="R40" s="90"/>
      <c r="S40" s="90"/>
      <c r="T40" s="90"/>
      <c r="U40" s="90"/>
      <c r="V40" s="90"/>
      <c r="W40" s="90"/>
      <c r="X40" s="90"/>
      <c r="Y40" s="90"/>
      <c r="Z40" s="90"/>
      <c r="AA40" s="90"/>
      <c r="AB40" s="90"/>
      <c r="AC40" s="90"/>
    </row>
    <row r="41" spans="2:29" ht="12.75">
      <c r="B41" s="89"/>
      <c r="C41" s="89"/>
      <c r="D41" s="89"/>
      <c r="E41" s="89"/>
      <c r="F41" s="89"/>
      <c r="G41" s="89"/>
      <c r="H41" s="89"/>
      <c r="I41" s="89"/>
      <c r="J41" s="90"/>
      <c r="K41" s="90"/>
      <c r="L41" s="90"/>
      <c r="M41" s="90"/>
      <c r="N41" s="90"/>
      <c r="O41" s="90"/>
      <c r="P41" s="90"/>
      <c r="Q41" s="90"/>
      <c r="R41" s="90"/>
      <c r="S41" s="90"/>
      <c r="T41" s="90"/>
      <c r="U41" s="90"/>
      <c r="V41" s="90"/>
      <c r="W41" s="90"/>
      <c r="X41" s="90"/>
      <c r="Y41" s="90"/>
      <c r="Z41" s="90"/>
      <c r="AA41" s="90"/>
      <c r="AB41" s="90"/>
      <c r="AC41" s="90"/>
    </row>
    <row r="42" spans="2:29" ht="12.7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row>
    <row r="43" spans="2:9" ht="12.75">
      <c r="B43" s="89"/>
      <c r="C43" s="89"/>
      <c r="D43" s="89"/>
      <c r="E43" s="89"/>
      <c r="F43" s="89"/>
      <c r="G43" s="89"/>
      <c r="H43" s="89"/>
      <c r="I43" s="89"/>
    </row>
    <row r="44" spans="2:9" ht="12.75">
      <c r="B44" s="89"/>
      <c r="C44" s="89"/>
      <c r="D44" s="89"/>
      <c r="E44" s="89"/>
      <c r="F44" s="89"/>
      <c r="G44" s="89"/>
      <c r="H44" s="89"/>
      <c r="I44" s="89"/>
    </row>
    <row r="45" spans="2:9" ht="12.75">
      <c r="B45" s="89"/>
      <c r="C45" s="89"/>
      <c r="D45" s="89"/>
      <c r="E45" s="89"/>
      <c r="F45" s="89"/>
      <c r="G45" s="89"/>
      <c r="H45" s="89"/>
      <c r="I45" s="89"/>
    </row>
    <row r="46" spans="2:9" ht="12.75">
      <c r="B46" s="89"/>
      <c r="C46" s="89"/>
      <c r="D46" s="89"/>
      <c r="E46" s="89"/>
      <c r="F46" s="89"/>
      <c r="G46" s="89"/>
      <c r="H46" s="89"/>
      <c r="I46" s="89"/>
    </row>
    <row r="47" spans="2:9" ht="12.75">
      <c r="B47" s="89"/>
      <c r="C47" s="89"/>
      <c r="D47" s="89"/>
      <c r="E47" s="89"/>
      <c r="F47" s="89"/>
      <c r="G47" s="89"/>
      <c r="H47" s="89"/>
      <c r="I47" s="89"/>
    </row>
    <row r="48" spans="2:9" ht="12.75">
      <c r="B48" s="89"/>
      <c r="C48" s="89"/>
      <c r="D48" s="89"/>
      <c r="E48" s="89"/>
      <c r="F48" s="89"/>
      <c r="G48" s="89"/>
      <c r="H48" s="89"/>
      <c r="I48" s="89"/>
    </row>
    <row r="49" spans="2:9" ht="12.75">
      <c r="B49" s="89"/>
      <c r="C49" s="89"/>
      <c r="D49" s="89"/>
      <c r="E49" s="89"/>
      <c r="F49" s="89"/>
      <c r="G49" s="89"/>
      <c r="H49" s="89"/>
      <c r="I49" s="89"/>
    </row>
    <row r="50" spans="2:9" ht="12.75">
      <c r="B50" s="89"/>
      <c r="C50" s="89"/>
      <c r="D50" s="89"/>
      <c r="E50" s="89"/>
      <c r="F50" s="89"/>
      <c r="G50" s="89"/>
      <c r="H50" s="89"/>
      <c r="I50" s="89"/>
    </row>
    <row r="51" spans="2:9" ht="12.75">
      <c r="B51" s="89"/>
      <c r="C51" s="89"/>
      <c r="D51" s="89"/>
      <c r="E51" s="89"/>
      <c r="F51" s="89"/>
      <c r="G51" s="89"/>
      <c r="H51" s="89"/>
      <c r="I51" s="89"/>
    </row>
    <row r="52" spans="2:9" ht="12.75">
      <c r="B52" s="89"/>
      <c r="C52" s="89"/>
      <c r="D52" s="89"/>
      <c r="E52" s="89"/>
      <c r="F52" s="89"/>
      <c r="G52" s="89"/>
      <c r="H52" s="89"/>
      <c r="I52" s="89"/>
    </row>
    <row r="53" spans="2:9" ht="12.75">
      <c r="B53" s="89"/>
      <c r="C53" s="89"/>
      <c r="D53" s="89"/>
      <c r="E53" s="89"/>
      <c r="F53" s="89"/>
      <c r="G53" s="89"/>
      <c r="H53" s="89"/>
      <c r="I53" s="89"/>
    </row>
    <row r="54" spans="2:9" ht="12.75">
      <c r="B54" s="89"/>
      <c r="C54" s="89"/>
      <c r="D54" s="89"/>
      <c r="E54" s="89"/>
      <c r="F54" s="89"/>
      <c r="G54" s="89"/>
      <c r="H54" s="89"/>
      <c r="I54" s="89"/>
    </row>
    <row r="55" spans="2:9" ht="12.75">
      <c r="B55" s="89"/>
      <c r="C55" s="89"/>
      <c r="D55" s="89"/>
      <c r="E55" s="89"/>
      <c r="F55" s="89"/>
      <c r="G55" s="89"/>
      <c r="H55" s="89"/>
      <c r="I55" s="89"/>
    </row>
    <row r="56" spans="2:9" ht="12.75">
      <c r="B56" s="89"/>
      <c r="C56" s="89"/>
      <c r="D56" s="89"/>
      <c r="E56" s="89"/>
      <c r="F56" s="89"/>
      <c r="G56" s="89"/>
      <c r="H56" s="89"/>
      <c r="I56" s="89"/>
    </row>
    <row r="57" spans="2:9" ht="12.75">
      <c r="B57" s="89"/>
      <c r="C57" s="89"/>
      <c r="D57" s="89"/>
      <c r="E57" s="89"/>
      <c r="F57" s="89"/>
      <c r="G57" s="89"/>
      <c r="H57" s="89"/>
      <c r="I57" s="89"/>
    </row>
    <row r="58" spans="2:9" ht="12.75">
      <c r="B58" s="89"/>
      <c r="C58" s="89"/>
      <c r="D58" s="89"/>
      <c r="E58" s="89"/>
      <c r="F58" s="89"/>
      <c r="G58" s="89"/>
      <c r="H58" s="89"/>
      <c r="I58" s="89"/>
    </row>
  </sheetData>
  <mergeCells count="8">
    <mergeCell ref="B4:C4"/>
    <mergeCell ref="D4:E4"/>
    <mergeCell ref="F4:G4"/>
    <mergeCell ref="H4:I4"/>
    <mergeCell ref="B15:C15"/>
    <mergeCell ref="D15:E15"/>
    <mergeCell ref="F15:G15"/>
    <mergeCell ref="H15:I15"/>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topLeftCell="A1">
      <selection activeCell="A2" sqref="A2"/>
    </sheetView>
  </sheetViews>
  <sheetFormatPr defaultColWidth="9.140625" defaultRowHeight="12.75"/>
  <cols>
    <col min="1" max="1" width="3.57421875" style="15" customWidth="1"/>
    <col min="2" max="2" width="34.421875" style="15" customWidth="1"/>
    <col min="3" max="8" width="10.7109375" style="7" customWidth="1"/>
    <col min="9" max="9" width="12.421875" style="83" bestFit="1" customWidth="1"/>
    <col min="10" max="10" width="9.140625" style="108" customWidth="1"/>
    <col min="11" max="16384" width="9.140625" style="7" customWidth="1"/>
  </cols>
  <sheetData>
    <row r="1" spans="1:11" s="8" customFormat="1" ht="30.75" customHeight="1">
      <c r="A1" s="201" t="s">
        <v>476</v>
      </c>
      <c r="B1" s="127"/>
      <c r="C1" s="128"/>
      <c r="D1" s="128"/>
      <c r="E1" s="128"/>
      <c r="F1" s="128"/>
      <c r="G1" s="128"/>
      <c r="H1" s="128"/>
      <c r="I1" s="85"/>
      <c r="J1" s="85"/>
      <c r="K1" s="85"/>
    </row>
    <row r="2" spans="1:11" s="8" customFormat="1" ht="16.5" customHeight="1">
      <c r="A2" s="272" t="s">
        <v>381</v>
      </c>
      <c r="B2" s="203"/>
      <c r="C2" s="204"/>
      <c r="D2" s="204"/>
      <c r="E2" s="204"/>
      <c r="F2" s="204"/>
      <c r="G2" s="204"/>
      <c r="H2" s="204"/>
      <c r="I2" s="85"/>
      <c r="J2" s="85"/>
      <c r="K2" s="85"/>
    </row>
    <row r="3" spans="1:10" s="8" customFormat="1" ht="20.25" customHeight="1">
      <c r="A3" s="280" t="s">
        <v>370</v>
      </c>
      <c r="B3" s="278"/>
      <c r="C3" s="279"/>
      <c r="D3" s="279"/>
      <c r="E3" s="279"/>
      <c r="F3" s="279"/>
      <c r="G3" s="279"/>
      <c r="H3" s="279"/>
      <c r="I3" s="84"/>
      <c r="J3" s="84"/>
    </row>
    <row r="4" spans="1:11" s="8" customFormat="1" ht="90.75" customHeight="1">
      <c r="A4" s="146"/>
      <c r="B4" s="149"/>
      <c r="C4" s="150" t="s">
        <v>239</v>
      </c>
      <c r="D4" s="150" t="s">
        <v>302</v>
      </c>
      <c r="E4" s="150" t="s">
        <v>296</v>
      </c>
      <c r="F4" s="150" t="s">
        <v>309</v>
      </c>
      <c r="G4" s="150" t="s">
        <v>308</v>
      </c>
      <c r="H4" s="150" t="s">
        <v>295</v>
      </c>
      <c r="J4" s="104"/>
      <c r="K4" s="85"/>
    </row>
    <row r="5" spans="1:11" s="103" customFormat="1" ht="21" customHeight="1">
      <c r="A5" s="137" t="s">
        <v>311</v>
      </c>
      <c r="B5" s="138"/>
      <c r="C5" s="147">
        <v>184812</v>
      </c>
      <c r="D5" s="147">
        <v>38423</v>
      </c>
      <c r="E5" s="147">
        <v>9559</v>
      </c>
      <c r="F5" s="147">
        <v>17731</v>
      </c>
      <c r="G5" s="147">
        <v>4128</v>
      </c>
      <c r="H5" s="147">
        <v>7005</v>
      </c>
      <c r="J5" s="101"/>
      <c r="K5" s="102"/>
    </row>
    <row r="6" spans="1:11" s="91" customFormat="1" ht="14.4">
      <c r="A6" s="129" t="s">
        <v>321</v>
      </c>
      <c r="B6" s="130"/>
      <c r="C6" s="154">
        <v>2096</v>
      </c>
      <c r="D6" s="154">
        <v>518</v>
      </c>
      <c r="E6" s="154">
        <v>179</v>
      </c>
      <c r="F6" s="154">
        <v>69</v>
      </c>
      <c r="G6" s="154">
        <v>211</v>
      </c>
      <c r="H6" s="154">
        <v>59</v>
      </c>
      <c r="J6" s="105"/>
      <c r="K6" s="100"/>
    </row>
    <row r="7" spans="1:11" s="91" customFormat="1" ht="14.4">
      <c r="A7" s="129" t="s">
        <v>322</v>
      </c>
      <c r="B7" s="130"/>
      <c r="C7" s="154">
        <v>28966</v>
      </c>
      <c r="D7" s="154">
        <v>7263</v>
      </c>
      <c r="E7" s="154">
        <v>2156</v>
      </c>
      <c r="F7" s="154">
        <v>2253</v>
      </c>
      <c r="G7" s="154">
        <v>1314</v>
      </c>
      <c r="H7" s="154">
        <v>1540</v>
      </c>
      <c r="J7" s="105"/>
      <c r="K7" s="100"/>
    </row>
    <row r="8" spans="1:11" ht="12.75">
      <c r="A8" s="131"/>
      <c r="B8" s="131" t="s">
        <v>345</v>
      </c>
      <c r="C8" s="148">
        <v>3429</v>
      </c>
      <c r="D8" s="148">
        <v>1005</v>
      </c>
      <c r="E8" s="148">
        <v>173</v>
      </c>
      <c r="F8" s="148">
        <v>118</v>
      </c>
      <c r="G8" s="148">
        <v>597</v>
      </c>
      <c r="H8" s="148">
        <v>117</v>
      </c>
      <c r="J8" s="305">
        <f>G8/C8</f>
        <v>0.17410323709536307</v>
      </c>
      <c r="K8" s="82"/>
    </row>
    <row r="9" spans="1:11" ht="12.75">
      <c r="A9" s="131"/>
      <c r="B9" s="131" t="s">
        <v>346</v>
      </c>
      <c r="C9" s="148">
        <v>538</v>
      </c>
      <c r="D9" s="148">
        <v>182</v>
      </c>
      <c r="E9" s="148">
        <v>90</v>
      </c>
      <c r="F9" s="148">
        <v>9</v>
      </c>
      <c r="G9" s="148">
        <v>29</v>
      </c>
      <c r="H9" s="148">
        <v>54</v>
      </c>
      <c r="J9" s="106"/>
      <c r="K9" s="82"/>
    </row>
    <row r="10" spans="1:11" ht="12.75">
      <c r="A10" s="131"/>
      <c r="B10" s="131" t="s">
        <v>347</v>
      </c>
      <c r="C10" s="148">
        <v>887</v>
      </c>
      <c r="D10" s="148">
        <v>310</v>
      </c>
      <c r="E10" s="148">
        <v>99</v>
      </c>
      <c r="F10" s="148">
        <v>103</v>
      </c>
      <c r="G10" s="148">
        <v>79</v>
      </c>
      <c r="H10" s="148">
        <v>29</v>
      </c>
      <c r="J10" s="106"/>
      <c r="K10" s="82"/>
    </row>
    <row r="11" spans="1:11" ht="12.75">
      <c r="A11" s="131"/>
      <c r="B11" s="131" t="s">
        <v>348</v>
      </c>
      <c r="C11" s="148">
        <v>1393</v>
      </c>
      <c r="D11" s="148">
        <v>292</v>
      </c>
      <c r="E11" s="148">
        <v>73</v>
      </c>
      <c r="F11" s="148">
        <v>85</v>
      </c>
      <c r="G11" s="148">
        <v>8</v>
      </c>
      <c r="H11" s="148">
        <v>126</v>
      </c>
      <c r="J11" s="106"/>
      <c r="K11" s="82"/>
    </row>
    <row r="12" spans="1:11" ht="12.75">
      <c r="A12" s="131"/>
      <c r="B12" s="131" t="s">
        <v>349</v>
      </c>
      <c r="C12" s="148">
        <v>619</v>
      </c>
      <c r="D12" s="148">
        <v>147</v>
      </c>
      <c r="E12" s="148">
        <v>35</v>
      </c>
      <c r="F12" s="148">
        <v>12</v>
      </c>
      <c r="G12" s="148">
        <v>55</v>
      </c>
      <c r="H12" s="148">
        <v>45</v>
      </c>
      <c r="J12" s="106"/>
      <c r="K12" s="82"/>
    </row>
    <row r="13" spans="1:11" ht="12.75">
      <c r="A13" s="131"/>
      <c r="B13" s="131" t="s">
        <v>350</v>
      </c>
      <c r="C13" s="148">
        <v>2267</v>
      </c>
      <c r="D13" s="148">
        <v>494</v>
      </c>
      <c r="E13" s="148">
        <v>302</v>
      </c>
      <c r="F13" s="148">
        <v>67</v>
      </c>
      <c r="G13" s="148">
        <v>50</v>
      </c>
      <c r="H13" s="148">
        <v>75</v>
      </c>
      <c r="J13" s="106"/>
      <c r="K13" s="82"/>
    </row>
    <row r="14" spans="1:11" ht="12.75">
      <c r="A14" s="131"/>
      <c r="B14" s="131" t="s">
        <v>369</v>
      </c>
      <c r="C14" s="148">
        <v>2470</v>
      </c>
      <c r="D14" s="148">
        <v>557</v>
      </c>
      <c r="E14" s="148">
        <v>133</v>
      </c>
      <c r="F14" s="148">
        <v>193</v>
      </c>
      <c r="G14" s="148">
        <v>84</v>
      </c>
      <c r="H14" s="148">
        <v>147</v>
      </c>
      <c r="J14" s="106"/>
      <c r="K14" s="82"/>
    </row>
    <row r="15" spans="1:11" ht="12.75">
      <c r="A15" s="131"/>
      <c r="B15" s="131" t="s">
        <v>351</v>
      </c>
      <c r="C15" s="148">
        <v>1527</v>
      </c>
      <c r="D15" s="148">
        <v>594</v>
      </c>
      <c r="E15" s="148">
        <v>12</v>
      </c>
      <c r="F15" s="148">
        <v>569</v>
      </c>
      <c r="G15" s="148">
        <v>6</v>
      </c>
      <c r="H15" s="148">
        <v>7</v>
      </c>
      <c r="J15" s="106"/>
      <c r="K15" s="82"/>
    </row>
    <row r="16" spans="1:11" ht="12.75">
      <c r="A16" s="131"/>
      <c r="B16" s="131" t="s">
        <v>352</v>
      </c>
      <c r="C16" s="148">
        <v>877</v>
      </c>
      <c r="D16" s="148">
        <v>157</v>
      </c>
      <c r="E16" s="148">
        <v>43</v>
      </c>
      <c r="F16" s="148">
        <v>54</v>
      </c>
      <c r="G16" s="148">
        <v>22</v>
      </c>
      <c r="H16" s="148">
        <v>38</v>
      </c>
      <c r="J16" s="106"/>
      <c r="K16" s="82"/>
    </row>
    <row r="17" spans="1:11" ht="12.75">
      <c r="A17" s="131"/>
      <c r="B17" s="131" t="s">
        <v>353</v>
      </c>
      <c r="C17" s="148">
        <v>1041</v>
      </c>
      <c r="D17" s="148">
        <v>275</v>
      </c>
      <c r="E17" s="148">
        <v>94</v>
      </c>
      <c r="F17" s="148">
        <v>97</v>
      </c>
      <c r="G17" s="148">
        <v>35</v>
      </c>
      <c r="H17" s="148">
        <v>49</v>
      </c>
      <c r="J17" s="106"/>
      <c r="K17" s="82"/>
    </row>
    <row r="18" spans="1:11" ht="12.75">
      <c r="A18" s="131"/>
      <c r="B18" s="131" t="s">
        <v>354</v>
      </c>
      <c r="C18" s="148">
        <v>956</v>
      </c>
      <c r="D18" s="148">
        <v>297</v>
      </c>
      <c r="E18" s="148">
        <v>56</v>
      </c>
      <c r="F18" s="148">
        <v>225</v>
      </c>
      <c r="G18" s="148">
        <v>10</v>
      </c>
      <c r="H18" s="148">
        <v>6</v>
      </c>
      <c r="J18" s="106"/>
      <c r="K18" s="82"/>
    </row>
    <row r="19" spans="1:11" ht="12.75">
      <c r="A19" s="131"/>
      <c r="B19" s="131" t="s">
        <v>355</v>
      </c>
      <c r="C19" s="148">
        <v>12962</v>
      </c>
      <c r="D19" s="148">
        <v>2953</v>
      </c>
      <c r="E19" s="148">
        <v>1046</v>
      </c>
      <c r="F19" s="148">
        <v>721</v>
      </c>
      <c r="G19" s="148">
        <v>339</v>
      </c>
      <c r="H19" s="148">
        <v>847</v>
      </c>
      <c r="J19" s="106"/>
      <c r="K19" s="82"/>
    </row>
    <row r="20" spans="1:11" s="91" customFormat="1" ht="14.4">
      <c r="A20" s="129" t="s">
        <v>323</v>
      </c>
      <c r="B20" s="130"/>
      <c r="C20" s="154">
        <v>91950</v>
      </c>
      <c r="D20" s="154">
        <v>17364</v>
      </c>
      <c r="E20" s="154">
        <v>4391</v>
      </c>
      <c r="F20" s="154">
        <v>8912</v>
      </c>
      <c r="G20" s="154">
        <v>1343</v>
      </c>
      <c r="H20" s="154">
        <v>2718</v>
      </c>
      <c r="J20" s="105"/>
      <c r="K20" s="100"/>
    </row>
    <row r="21" spans="1:11" ht="12.75">
      <c r="A21" s="131"/>
      <c r="B21" s="131" t="s">
        <v>356</v>
      </c>
      <c r="C21" s="148">
        <v>27171</v>
      </c>
      <c r="D21" s="148">
        <v>5850</v>
      </c>
      <c r="E21" s="148">
        <v>1426</v>
      </c>
      <c r="F21" s="148">
        <v>2818</v>
      </c>
      <c r="G21" s="148">
        <v>560</v>
      </c>
      <c r="H21" s="148">
        <v>1046</v>
      </c>
      <c r="J21" s="106"/>
      <c r="K21" s="82"/>
    </row>
    <row r="22" spans="1:11" ht="12.75">
      <c r="A22" s="131"/>
      <c r="B22" s="131" t="s">
        <v>357</v>
      </c>
      <c r="C22" s="148">
        <v>5368</v>
      </c>
      <c r="D22" s="148">
        <v>886</v>
      </c>
      <c r="E22" s="148">
        <v>302</v>
      </c>
      <c r="F22" s="148">
        <v>384</v>
      </c>
      <c r="G22" s="148">
        <v>85</v>
      </c>
      <c r="H22" s="148">
        <v>115</v>
      </c>
      <c r="J22" s="106"/>
      <c r="K22" s="82"/>
    </row>
    <row r="23" spans="1:11" ht="12.75">
      <c r="A23" s="131"/>
      <c r="B23" s="131" t="s">
        <v>358</v>
      </c>
      <c r="C23" s="148">
        <v>11038</v>
      </c>
      <c r="D23" s="148">
        <v>2086</v>
      </c>
      <c r="E23" s="148">
        <v>694</v>
      </c>
      <c r="F23" s="148">
        <v>783</v>
      </c>
      <c r="G23" s="148">
        <v>139</v>
      </c>
      <c r="H23" s="148">
        <v>470</v>
      </c>
      <c r="J23" s="106"/>
      <c r="K23" s="82"/>
    </row>
    <row r="24" spans="1:11" ht="12.75">
      <c r="A24" s="131"/>
      <c r="B24" s="131" t="s">
        <v>359</v>
      </c>
      <c r="C24" s="148">
        <v>8362</v>
      </c>
      <c r="D24" s="148">
        <v>1047</v>
      </c>
      <c r="E24" s="148">
        <v>169</v>
      </c>
      <c r="F24" s="148">
        <v>557</v>
      </c>
      <c r="G24" s="148">
        <v>164</v>
      </c>
      <c r="H24" s="148">
        <v>157</v>
      </c>
      <c r="J24" s="106"/>
      <c r="K24" s="107"/>
    </row>
    <row r="25" spans="1:11" ht="12.75">
      <c r="A25" s="131"/>
      <c r="B25" s="131" t="s">
        <v>360</v>
      </c>
      <c r="C25" s="148">
        <v>2365</v>
      </c>
      <c r="D25" s="148">
        <v>310</v>
      </c>
      <c r="E25" s="148">
        <v>61</v>
      </c>
      <c r="F25" s="148">
        <v>170</v>
      </c>
      <c r="G25" s="148">
        <v>24</v>
      </c>
      <c r="H25" s="148">
        <v>55</v>
      </c>
      <c r="J25" s="106"/>
      <c r="K25" s="82"/>
    </row>
    <row r="26" spans="1:11" ht="12.75">
      <c r="A26" s="131"/>
      <c r="B26" s="131" t="s">
        <v>361</v>
      </c>
      <c r="C26" s="148">
        <v>31860</v>
      </c>
      <c r="D26" s="148">
        <v>6159</v>
      </c>
      <c r="E26" s="148">
        <v>1440</v>
      </c>
      <c r="F26" s="148">
        <v>3692</v>
      </c>
      <c r="G26" s="148">
        <v>279</v>
      </c>
      <c r="H26" s="148">
        <v>748</v>
      </c>
      <c r="J26" s="106"/>
      <c r="K26" s="82"/>
    </row>
    <row r="27" spans="1:11" ht="12.75">
      <c r="A27" s="131"/>
      <c r="B27" s="131" t="s">
        <v>363</v>
      </c>
      <c r="C27" s="148">
        <v>5786</v>
      </c>
      <c r="D27" s="148">
        <v>1026</v>
      </c>
      <c r="E27" s="148">
        <v>299</v>
      </c>
      <c r="F27" s="148">
        <v>508</v>
      </c>
      <c r="G27" s="148">
        <v>92</v>
      </c>
      <c r="H27" s="148">
        <v>127</v>
      </c>
      <c r="J27" s="106"/>
      <c r="K27" s="82"/>
    </row>
    <row r="28" spans="1:11" s="91" customFormat="1" ht="14.4">
      <c r="A28" s="129" t="s">
        <v>324</v>
      </c>
      <c r="B28" s="130"/>
      <c r="C28" s="154">
        <v>61630</v>
      </c>
      <c r="D28" s="154">
        <v>13273</v>
      </c>
      <c r="E28" s="154">
        <v>2832</v>
      </c>
      <c r="F28" s="154">
        <v>6495</v>
      </c>
      <c r="G28" s="154">
        <v>1259</v>
      </c>
      <c r="H28" s="154">
        <v>2687</v>
      </c>
      <c r="J28" s="105"/>
      <c r="K28" s="100"/>
    </row>
    <row r="29" spans="1:11" ht="12.75">
      <c r="A29" s="131"/>
      <c r="B29" s="131" t="s">
        <v>364</v>
      </c>
      <c r="C29" s="148">
        <v>3219</v>
      </c>
      <c r="D29" s="148">
        <v>433</v>
      </c>
      <c r="E29" s="148">
        <v>30</v>
      </c>
      <c r="F29" s="148">
        <v>279</v>
      </c>
      <c r="G29" s="148">
        <v>71</v>
      </c>
      <c r="H29" s="148">
        <v>53</v>
      </c>
      <c r="J29" s="106"/>
      <c r="K29" s="82"/>
    </row>
    <row r="30" spans="1:11" ht="12.75">
      <c r="A30" s="131"/>
      <c r="B30" s="131" t="s">
        <v>365</v>
      </c>
      <c r="C30" s="148">
        <v>7414</v>
      </c>
      <c r="D30" s="148">
        <v>1290</v>
      </c>
      <c r="E30" s="148">
        <v>390</v>
      </c>
      <c r="F30" s="148">
        <v>517</v>
      </c>
      <c r="G30" s="148">
        <v>193</v>
      </c>
      <c r="H30" s="148">
        <v>190</v>
      </c>
      <c r="J30" s="106"/>
      <c r="K30" s="82"/>
    </row>
    <row r="31" spans="1:11" ht="12.75">
      <c r="A31" s="131"/>
      <c r="B31" s="131" t="s">
        <v>366</v>
      </c>
      <c r="C31" s="148">
        <v>16035</v>
      </c>
      <c r="D31" s="148">
        <v>3568</v>
      </c>
      <c r="E31" s="148">
        <v>864</v>
      </c>
      <c r="F31" s="148">
        <v>1679</v>
      </c>
      <c r="G31" s="148">
        <v>207</v>
      </c>
      <c r="H31" s="148">
        <v>818</v>
      </c>
      <c r="J31" s="106"/>
      <c r="K31" s="82"/>
    </row>
    <row r="32" spans="1:14" ht="12.75">
      <c r="A32" s="131"/>
      <c r="B32" s="131" t="s">
        <v>367</v>
      </c>
      <c r="C32" s="148">
        <v>8271</v>
      </c>
      <c r="D32" s="148">
        <v>1798</v>
      </c>
      <c r="E32" s="148">
        <v>376</v>
      </c>
      <c r="F32" s="148">
        <v>807</v>
      </c>
      <c r="G32" s="148">
        <v>190</v>
      </c>
      <c r="H32" s="148">
        <v>425</v>
      </c>
      <c r="J32" s="106"/>
      <c r="K32" s="82"/>
      <c r="L32" s="82"/>
      <c r="M32" s="82"/>
      <c r="N32" s="82"/>
    </row>
    <row r="33" spans="1:11" ht="12.75">
      <c r="A33" s="131"/>
      <c r="B33" s="131" t="s">
        <v>343</v>
      </c>
      <c r="C33" s="148">
        <v>24733</v>
      </c>
      <c r="D33" s="148">
        <v>5781</v>
      </c>
      <c r="E33" s="148">
        <v>1116</v>
      </c>
      <c r="F33" s="148">
        <v>2886</v>
      </c>
      <c r="G33" s="148">
        <v>590</v>
      </c>
      <c r="H33" s="148">
        <v>1189</v>
      </c>
      <c r="J33" s="106"/>
      <c r="K33" s="82"/>
    </row>
    <row r="34" spans="1:11" ht="12.75">
      <c r="A34" s="131"/>
      <c r="B34" s="131" t="s">
        <v>368</v>
      </c>
      <c r="C34" s="148">
        <v>1958</v>
      </c>
      <c r="D34" s="148">
        <v>403</v>
      </c>
      <c r="E34" s="148">
        <v>56</v>
      </c>
      <c r="F34" s="148">
        <v>327</v>
      </c>
      <c r="G34" s="148">
        <v>8</v>
      </c>
      <c r="H34" s="148">
        <v>12</v>
      </c>
      <c r="J34" s="106"/>
      <c r="K34" s="82"/>
    </row>
    <row r="35" spans="1:11" s="91" customFormat="1" ht="15.6">
      <c r="A35" s="143" t="s">
        <v>344</v>
      </c>
      <c r="B35" s="144"/>
      <c r="C35" s="145">
        <v>170</v>
      </c>
      <c r="D35" s="145">
        <v>5</v>
      </c>
      <c r="E35" s="145">
        <v>1</v>
      </c>
      <c r="F35" s="145">
        <v>2</v>
      </c>
      <c r="G35" s="145">
        <v>1</v>
      </c>
      <c r="H35" s="145">
        <v>1</v>
      </c>
      <c r="J35" s="105"/>
      <c r="K35" s="100"/>
    </row>
    <row r="36" ht="15" customHeight="1"/>
    <row r="37" spans="1:8" s="8" customFormat="1" ht="15.6">
      <c r="A37" s="284" t="s">
        <v>58</v>
      </c>
      <c r="B37" s="127"/>
      <c r="C37" s="128"/>
      <c r="D37" s="128"/>
      <c r="E37" s="128"/>
      <c r="F37" s="128"/>
      <c r="G37" s="128"/>
      <c r="H37" s="128"/>
    </row>
    <row r="38" spans="2:6" ht="12.75">
      <c r="B38" s="15" t="s">
        <v>321</v>
      </c>
      <c r="C38" s="7">
        <v>148</v>
      </c>
      <c r="D38" s="7">
        <v>109</v>
      </c>
      <c r="E38" s="7">
        <v>85</v>
      </c>
      <c r="F38" s="7">
        <v>93</v>
      </c>
    </row>
    <row r="39" spans="2:6" ht="12.75">
      <c r="B39" s="15" t="s">
        <v>322</v>
      </c>
      <c r="C39" s="7">
        <v>2687</v>
      </c>
      <c r="D39" s="7">
        <v>3078</v>
      </c>
      <c r="E39" s="7">
        <v>1927</v>
      </c>
      <c r="F39" s="7">
        <v>1779</v>
      </c>
    </row>
    <row r="40" spans="2:6" ht="12.75">
      <c r="B40" s="15" t="s">
        <v>323</v>
      </c>
      <c r="C40" s="7">
        <v>5054</v>
      </c>
      <c r="D40" s="7">
        <v>10963</v>
      </c>
      <c r="E40" s="7">
        <v>2016</v>
      </c>
      <c r="F40" s="7">
        <v>3916</v>
      </c>
    </row>
    <row r="41" spans="2:6" ht="12.75">
      <c r="B41" s="15" t="s">
        <v>324</v>
      </c>
      <c r="C41" s="7">
        <v>2872</v>
      </c>
      <c r="D41" s="7">
        <v>6412</v>
      </c>
      <c r="E41" s="7">
        <v>1383</v>
      </c>
      <c r="F41" s="7">
        <v>3028</v>
      </c>
    </row>
    <row r="63" spans="3:8" ht="12.75">
      <c r="C63" s="83" t="s">
        <v>239</v>
      </c>
      <c r="D63" s="83" t="s">
        <v>302</v>
      </c>
      <c r="E63" s="83" t="s">
        <v>296</v>
      </c>
      <c r="F63" s="83" t="s">
        <v>309</v>
      </c>
      <c r="G63" s="83" t="s">
        <v>308</v>
      </c>
      <c r="H63" s="83" t="s">
        <v>326</v>
      </c>
    </row>
  </sheetData>
  <printOptions/>
  <pageMargins left="0.46" right="0.39" top="0.65" bottom="0.62" header="0.5" footer="0.5"/>
  <pageSetup horizontalDpi="600" verticalDpi="600" orientation="portrait" paperSize="9" scale="78" r:id="rId2"/>
  <rowBreaks count="1" manualBreakCount="1">
    <brk id="63" max="16383" man="1"/>
  </rowBreaks>
  <colBreaks count="1" manualBreakCount="1">
    <brk id="8" max="16383"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topLeftCell="A1">
      <selection activeCell="A2" sqref="A2"/>
    </sheetView>
  </sheetViews>
  <sheetFormatPr defaultColWidth="9.140625" defaultRowHeight="12.75"/>
  <cols>
    <col min="1" max="1" width="3.57421875" style="15" customWidth="1"/>
    <col min="2" max="2" width="34.421875" style="15" customWidth="1"/>
    <col min="3" max="6" width="10.7109375" style="7" customWidth="1"/>
    <col min="7" max="7" width="11.421875" style="7" customWidth="1"/>
    <col min="8" max="8" width="10.7109375" style="7" customWidth="1"/>
    <col min="9" max="9" width="12.421875" style="83" bestFit="1" customWidth="1"/>
    <col min="10" max="10" width="9.140625" style="108" customWidth="1"/>
    <col min="11" max="16384" width="9.140625" style="7" customWidth="1"/>
  </cols>
  <sheetData>
    <row r="1" spans="1:11" s="8" customFormat="1" ht="30.75" customHeight="1">
      <c r="A1" s="201" t="s">
        <v>476</v>
      </c>
      <c r="B1" s="127"/>
      <c r="C1" s="128"/>
      <c r="D1" s="128"/>
      <c r="E1" s="128"/>
      <c r="F1" s="128"/>
      <c r="G1" s="128"/>
      <c r="H1" s="128"/>
      <c r="I1" s="85"/>
      <c r="J1" s="85"/>
      <c r="K1" s="85"/>
    </row>
    <row r="2" spans="1:11" s="8" customFormat="1" ht="16.5" customHeight="1">
      <c r="A2" s="272" t="s">
        <v>381</v>
      </c>
      <c r="B2" s="203"/>
      <c r="C2" s="204"/>
      <c r="D2" s="204"/>
      <c r="E2" s="204"/>
      <c r="F2" s="204"/>
      <c r="G2" s="204"/>
      <c r="H2" s="204"/>
      <c r="I2" s="85"/>
      <c r="J2" s="85"/>
      <c r="K2" s="85"/>
    </row>
    <row r="3" spans="1:10" s="8" customFormat="1" ht="20.25" customHeight="1">
      <c r="A3" s="280" t="s">
        <v>370</v>
      </c>
      <c r="B3" s="278"/>
      <c r="C3" s="279"/>
      <c r="D3" s="279"/>
      <c r="E3" s="279"/>
      <c r="F3" s="279"/>
      <c r="G3" s="279"/>
      <c r="H3" s="279"/>
      <c r="I3" s="84"/>
      <c r="J3" s="84"/>
    </row>
    <row r="4" spans="1:11" s="8" customFormat="1" ht="82.8">
      <c r="A4" s="141"/>
      <c r="B4" s="141"/>
      <c r="C4" s="142" t="s">
        <v>239</v>
      </c>
      <c r="D4" s="142" t="s">
        <v>302</v>
      </c>
      <c r="E4" s="142" t="s">
        <v>296</v>
      </c>
      <c r="F4" s="142" t="s">
        <v>309</v>
      </c>
      <c r="G4" s="142" t="s">
        <v>308</v>
      </c>
      <c r="H4" s="142" t="s">
        <v>295</v>
      </c>
      <c r="J4" s="104"/>
      <c r="K4" s="85"/>
    </row>
    <row r="5" spans="1:11" s="103" customFormat="1" ht="21" customHeight="1">
      <c r="A5" s="137" t="s">
        <v>311</v>
      </c>
      <c r="B5" s="138"/>
      <c r="C5" s="147">
        <v>184812</v>
      </c>
      <c r="D5" s="151">
        <v>0.2079031664610523</v>
      </c>
      <c r="E5" s="152">
        <v>0.051722831850745624</v>
      </c>
      <c r="F5" s="152">
        <v>0.09594073977880224</v>
      </c>
      <c r="G5" s="152">
        <v>0.02233621193428998</v>
      </c>
      <c r="H5" s="152">
        <v>0.03790338289721447</v>
      </c>
      <c r="J5" s="101"/>
      <c r="K5" s="102"/>
    </row>
    <row r="6" spans="1:11" s="91" customFormat="1" ht="14.4">
      <c r="A6" s="129" t="s">
        <v>321</v>
      </c>
      <c r="B6" s="130"/>
      <c r="C6" s="154">
        <v>2096</v>
      </c>
      <c r="D6" s="155">
        <v>0.24713740458015268</v>
      </c>
      <c r="E6" s="155">
        <v>0.08540076335877862</v>
      </c>
      <c r="F6" s="155">
        <v>0.032919847328244274</v>
      </c>
      <c r="G6" s="155">
        <v>0.1006679389312977</v>
      </c>
      <c r="H6" s="155">
        <v>0.02814885496183206</v>
      </c>
      <c r="J6" s="105"/>
      <c r="K6" s="100"/>
    </row>
    <row r="7" spans="1:11" s="91" customFormat="1" ht="14.4">
      <c r="A7" s="129" t="s">
        <v>322</v>
      </c>
      <c r="B7" s="130"/>
      <c r="C7" s="154">
        <v>28966</v>
      </c>
      <c r="D7" s="155">
        <v>0.2507422495339363</v>
      </c>
      <c r="E7" s="155">
        <v>0.07443209279845336</v>
      </c>
      <c r="F7" s="155">
        <v>0.07778084650970103</v>
      </c>
      <c r="G7" s="155">
        <v>0.045363529655458125</v>
      </c>
      <c r="H7" s="155">
        <v>0.053165780570323826</v>
      </c>
      <c r="J7" s="105"/>
      <c r="K7" s="100"/>
    </row>
    <row r="8" spans="1:11" ht="12.75">
      <c r="A8" s="131"/>
      <c r="B8" s="131" t="s">
        <v>345</v>
      </c>
      <c r="C8" s="148">
        <v>3429</v>
      </c>
      <c r="D8" s="153">
        <v>0.29308836395450566</v>
      </c>
      <c r="E8" s="153">
        <v>0.05045202682997959</v>
      </c>
      <c r="F8" s="153">
        <v>0.034412365121026536</v>
      </c>
      <c r="G8" s="153">
        <v>0.17410323709536307</v>
      </c>
      <c r="H8" s="153">
        <v>0.03412073490813648</v>
      </c>
      <c r="J8" s="106"/>
      <c r="K8" s="82"/>
    </row>
    <row r="9" spans="1:11" ht="12.75">
      <c r="A9" s="131"/>
      <c r="B9" s="131" t="s">
        <v>346</v>
      </c>
      <c r="C9" s="148">
        <v>538</v>
      </c>
      <c r="D9" s="153">
        <v>0.3382899628252788</v>
      </c>
      <c r="E9" s="153">
        <v>0.16728624535315986</v>
      </c>
      <c r="F9" s="153">
        <v>0.016728624535315983</v>
      </c>
      <c r="G9" s="153">
        <v>0.05390334572490706</v>
      </c>
      <c r="H9" s="153">
        <v>0.10037174721189591</v>
      </c>
      <c r="J9" s="106"/>
      <c r="K9" s="82"/>
    </row>
    <row r="10" spans="1:11" ht="12.75">
      <c r="A10" s="131"/>
      <c r="B10" s="131" t="s">
        <v>347</v>
      </c>
      <c r="C10" s="148">
        <v>887</v>
      </c>
      <c r="D10" s="153">
        <v>0.34949267192784667</v>
      </c>
      <c r="E10" s="153">
        <v>0.11161217587373168</v>
      </c>
      <c r="F10" s="153">
        <v>0.1161217587373168</v>
      </c>
      <c r="G10" s="153">
        <v>0.08906426155580609</v>
      </c>
      <c r="H10" s="153">
        <v>0.03269447576099211</v>
      </c>
      <c r="J10" s="106"/>
      <c r="K10" s="82"/>
    </row>
    <row r="11" spans="1:11" ht="12.75">
      <c r="A11" s="131"/>
      <c r="B11" s="131" t="s">
        <v>348</v>
      </c>
      <c r="C11" s="148">
        <v>1393</v>
      </c>
      <c r="D11" s="153">
        <v>0.2096195262024408</v>
      </c>
      <c r="E11" s="153">
        <v>0.0524048815506102</v>
      </c>
      <c r="F11" s="153">
        <v>0.061019382627422826</v>
      </c>
      <c r="G11" s="153">
        <v>0.00574300071787509</v>
      </c>
      <c r="H11" s="153">
        <v>0.09045226130653267</v>
      </c>
      <c r="J11" s="106"/>
      <c r="K11" s="82"/>
    </row>
    <row r="12" spans="1:11" ht="12.75">
      <c r="A12" s="131"/>
      <c r="B12" s="131" t="s">
        <v>349</v>
      </c>
      <c r="C12" s="148">
        <v>619</v>
      </c>
      <c r="D12" s="153">
        <v>0.23747980613893377</v>
      </c>
      <c r="E12" s="153">
        <v>0.05654281098546042</v>
      </c>
      <c r="F12" s="153">
        <v>0.01938610662358643</v>
      </c>
      <c r="G12" s="153">
        <v>0.0888529886914378</v>
      </c>
      <c r="H12" s="153">
        <v>0.07269789983844911</v>
      </c>
      <c r="J12" s="106"/>
      <c r="K12" s="82"/>
    </row>
    <row r="13" spans="1:11" ht="12.75">
      <c r="A13" s="131"/>
      <c r="B13" s="131" t="s">
        <v>350</v>
      </c>
      <c r="C13" s="148">
        <v>2267</v>
      </c>
      <c r="D13" s="153">
        <v>0.21790913101014556</v>
      </c>
      <c r="E13" s="153">
        <v>0.13321570357300397</v>
      </c>
      <c r="F13" s="153">
        <v>0.029554477282752536</v>
      </c>
      <c r="G13" s="153">
        <v>0.022055580061755623</v>
      </c>
      <c r="H13" s="153">
        <v>0.033083370092633436</v>
      </c>
      <c r="J13" s="106"/>
      <c r="K13" s="82"/>
    </row>
    <row r="14" spans="1:11" ht="12.75">
      <c r="A14" s="131"/>
      <c r="B14" s="131" t="s">
        <v>369</v>
      </c>
      <c r="C14" s="148">
        <v>2470</v>
      </c>
      <c r="D14" s="153">
        <v>0.22550607287449392</v>
      </c>
      <c r="E14" s="153">
        <v>0.05384615384615385</v>
      </c>
      <c r="F14" s="153">
        <v>0.07813765182186234</v>
      </c>
      <c r="G14" s="153">
        <v>0.0340080971659919</v>
      </c>
      <c r="H14" s="153">
        <v>0.05951417004048583</v>
      </c>
      <c r="J14" s="106"/>
      <c r="K14" s="82"/>
    </row>
    <row r="15" spans="1:11" ht="12.75">
      <c r="A15" s="131"/>
      <c r="B15" s="131" t="s">
        <v>351</v>
      </c>
      <c r="C15" s="148">
        <v>1527</v>
      </c>
      <c r="D15" s="153">
        <v>0.3889980353634578</v>
      </c>
      <c r="E15" s="153">
        <v>0.007858546168958742</v>
      </c>
      <c r="F15" s="153">
        <v>0.37262606417812705</v>
      </c>
      <c r="G15" s="153">
        <v>0.003929273084479371</v>
      </c>
      <c r="H15" s="153">
        <v>0.0045841519318926</v>
      </c>
      <c r="J15" s="106"/>
      <c r="K15" s="82"/>
    </row>
    <row r="16" spans="1:11" ht="12.75">
      <c r="A16" s="131"/>
      <c r="B16" s="131" t="s">
        <v>352</v>
      </c>
      <c r="C16" s="148">
        <v>877</v>
      </c>
      <c r="D16" s="153">
        <v>0.1790193842645382</v>
      </c>
      <c r="E16" s="153">
        <v>0.04903078677309008</v>
      </c>
      <c r="F16" s="153">
        <v>0.06157354618015964</v>
      </c>
      <c r="G16" s="153">
        <v>0.02508551881413911</v>
      </c>
      <c r="H16" s="153">
        <v>0.043329532497149374</v>
      </c>
      <c r="J16" s="106"/>
      <c r="K16" s="82"/>
    </row>
    <row r="17" spans="1:11" ht="12.75">
      <c r="A17" s="131"/>
      <c r="B17" s="131" t="s">
        <v>353</v>
      </c>
      <c r="C17" s="148">
        <v>1041</v>
      </c>
      <c r="D17" s="153">
        <v>0.2641690682036503</v>
      </c>
      <c r="E17" s="153">
        <v>0.09029779058597502</v>
      </c>
      <c r="F17" s="153">
        <v>0.09317963496637849</v>
      </c>
      <c r="G17" s="153">
        <v>0.03362151777137368</v>
      </c>
      <c r="H17" s="153">
        <v>0.04707012487992315</v>
      </c>
      <c r="J17" s="106"/>
      <c r="K17" s="82"/>
    </row>
    <row r="18" spans="1:11" ht="12.75">
      <c r="A18" s="131"/>
      <c r="B18" s="131" t="s">
        <v>354</v>
      </c>
      <c r="C18" s="148">
        <v>956</v>
      </c>
      <c r="D18" s="153">
        <v>0.3106694560669456</v>
      </c>
      <c r="E18" s="153">
        <v>0.058577405857740586</v>
      </c>
      <c r="F18" s="153">
        <v>0.23535564853556484</v>
      </c>
      <c r="G18" s="153">
        <v>0.010460251046025104</v>
      </c>
      <c r="H18" s="153">
        <v>0.006276150627615063</v>
      </c>
      <c r="J18" s="106"/>
      <c r="K18" s="82"/>
    </row>
    <row r="19" spans="1:11" ht="12.75">
      <c r="A19" s="131"/>
      <c r="B19" s="131" t="s">
        <v>355</v>
      </c>
      <c r="C19" s="148">
        <v>12962</v>
      </c>
      <c r="D19" s="153">
        <v>0.22781978089800956</v>
      </c>
      <c r="E19" s="153">
        <v>0.08069742323715476</v>
      </c>
      <c r="F19" s="153">
        <v>0.055624132078382967</v>
      </c>
      <c r="G19" s="153">
        <v>0.026153371393303503</v>
      </c>
      <c r="H19" s="153">
        <v>0.06534485418916834</v>
      </c>
      <c r="J19" s="106"/>
      <c r="K19" s="82"/>
    </row>
    <row r="20" spans="1:11" s="91" customFormat="1" ht="14.4">
      <c r="A20" s="129" t="s">
        <v>323</v>
      </c>
      <c r="B20" s="130"/>
      <c r="C20" s="154">
        <v>91950</v>
      </c>
      <c r="D20" s="155">
        <v>0.18884176182707993</v>
      </c>
      <c r="E20" s="155">
        <v>0.0477542142468733</v>
      </c>
      <c r="F20" s="155">
        <v>0.09692224034801522</v>
      </c>
      <c r="G20" s="155">
        <v>0.014605764002175095</v>
      </c>
      <c r="H20" s="155">
        <v>0.029559543230016312</v>
      </c>
      <c r="J20" s="105"/>
      <c r="K20" s="100"/>
    </row>
    <row r="21" spans="1:11" ht="12.75">
      <c r="A21" s="131"/>
      <c r="B21" s="131" t="s">
        <v>356</v>
      </c>
      <c r="C21" s="148">
        <v>27171</v>
      </c>
      <c r="D21" s="153">
        <v>0.21530308049022856</v>
      </c>
      <c r="E21" s="153">
        <v>0.052482426116079645</v>
      </c>
      <c r="F21" s="153">
        <v>0.10371351808913916</v>
      </c>
      <c r="G21" s="153">
        <v>0.02061020941444923</v>
      </c>
      <c r="H21" s="153">
        <v>0.03849692687056053</v>
      </c>
      <c r="J21" s="106"/>
      <c r="K21" s="82"/>
    </row>
    <row r="22" spans="1:11" ht="12.75">
      <c r="A22" s="131"/>
      <c r="B22" s="131" t="s">
        <v>357</v>
      </c>
      <c r="C22" s="148">
        <v>5368</v>
      </c>
      <c r="D22" s="153">
        <v>0.1650521609538003</v>
      </c>
      <c r="E22" s="153">
        <v>0.05625931445603577</v>
      </c>
      <c r="F22" s="153">
        <v>0.07153502235469449</v>
      </c>
      <c r="G22" s="153">
        <v>0.01583457526080477</v>
      </c>
      <c r="H22" s="153">
        <v>0.021423248882265277</v>
      </c>
      <c r="J22" s="106"/>
      <c r="K22" s="82"/>
    </row>
    <row r="23" spans="1:11" ht="12.75">
      <c r="A23" s="131"/>
      <c r="B23" s="131" t="s">
        <v>358</v>
      </c>
      <c r="C23" s="148">
        <v>11038</v>
      </c>
      <c r="D23" s="153">
        <v>0.18898351150570755</v>
      </c>
      <c r="E23" s="153">
        <v>0.06287370900525457</v>
      </c>
      <c r="F23" s="153">
        <v>0.0709367639065048</v>
      </c>
      <c r="G23" s="153">
        <v>0.012592861025548107</v>
      </c>
      <c r="H23" s="153">
        <v>0.042580177568400074</v>
      </c>
      <c r="J23" s="106"/>
      <c r="K23" s="82"/>
    </row>
    <row r="24" spans="1:11" ht="12.75">
      <c r="A24" s="131"/>
      <c r="B24" s="131" t="s">
        <v>359</v>
      </c>
      <c r="C24" s="148">
        <v>8362</v>
      </c>
      <c r="D24" s="153">
        <v>0.12520928007653673</v>
      </c>
      <c r="E24" s="153">
        <v>0.02021047596268835</v>
      </c>
      <c r="F24" s="153">
        <v>0.06661085864625688</v>
      </c>
      <c r="G24" s="153">
        <v>0.01961253288686917</v>
      </c>
      <c r="H24" s="153">
        <v>0.018775412580722316</v>
      </c>
      <c r="J24" s="106"/>
      <c r="K24" s="107"/>
    </row>
    <row r="25" spans="1:11" ht="12.75">
      <c r="A25" s="131"/>
      <c r="B25" s="131" t="s">
        <v>360</v>
      </c>
      <c r="C25" s="148">
        <v>2365</v>
      </c>
      <c r="D25" s="153">
        <v>0.13107822410147993</v>
      </c>
      <c r="E25" s="153">
        <v>0.025792811839323467</v>
      </c>
      <c r="F25" s="153">
        <v>0.07188160676532769</v>
      </c>
      <c r="G25" s="153">
        <v>0.01014799154334038</v>
      </c>
      <c r="H25" s="153">
        <v>0.023255813953488372</v>
      </c>
      <c r="J25" s="106"/>
      <c r="K25" s="82"/>
    </row>
    <row r="26" spans="1:11" ht="12.75">
      <c r="A26" s="131"/>
      <c r="B26" s="131" t="s">
        <v>361</v>
      </c>
      <c r="C26" s="148">
        <v>31860</v>
      </c>
      <c r="D26" s="153">
        <v>0.1933145009416196</v>
      </c>
      <c r="E26" s="153">
        <v>0.04519774011299435</v>
      </c>
      <c r="F26" s="153">
        <v>0.11588198367859384</v>
      </c>
      <c r="G26" s="153">
        <v>0.008757062146892656</v>
      </c>
      <c r="H26" s="153">
        <v>0.023477715003138732</v>
      </c>
      <c r="J26" s="106"/>
      <c r="K26" s="82"/>
    </row>
    <row r="27" spans="1:11" ht="12.75">
      <c r="A27" s="131"/>
      <c r="B27" s="131" t="s">
        <v>363</v>
      </c>
      <c r="C27" s="148">
        <v>5786</v>
      </c>
      <c r="D27" s="153">
        <v>0.1773245765641203</v>
      </c>
      <c r="E27" s="153">
        <v>0.05167646042170757</v>
      </c>
      <c r="F27" s="153">
        <v>0.08779813342550985</v>
      </c>
      <c r="G27" s="153">
        <v>0.015900449360525405</v>
      </c>
      <c r="H27" s="153">
        <v>0.021949533356377463</v>
      </c>
      <c r="J27" s="106"/>
      <c r="K27" s="82"/>
    </row>
    <row r="28" spans="1:11" s="91" customFormat="1" ht="14.4">
      <c r="A28" s="129" t="s">
        <v>324</v>
      </c>
      <c r="B28" s="130"/>
      <c r="C28" s="154">
        <v>61630</v>
      </c>
      <c r="D28" s="155">
        <v>0.2153658932338147</v>
      </c>
      <c r="E28" s="155">
        <v>0.045951646925198764</v>
      </c>
      <c r="F28" s="155">
        <v>0.10538698685705014</v>
      </c>
      <c r="G28" s="155">
        <v>0.02042836281031965</v>
      </c>
      <c r="H28" s="155">
        <v>0.043598896641246145</v>
      </c>
      <c r="J28" s="105"/>
      <c r="K28" s="100"/>
    </row>
    <row r="29" spans="1:11" ht="12.75">
      <c r="A29" s="131"/>
      <c r="B29" s="131" t="s">
        <v>364</v>
      </c>
      <c r="C29" s="148">
        <v>3219</v>
      </c>
      <c r="D29" s="153">
        <v>0.13451382416899657</v>
      </c>
      <c r="E29" s="153">
        <v>0.009319664492078284</v>
      </c>
      <c r="F29" s="153">
        <v>0.08667287977632805</v>
      </c>
      <c r="G29" s="153">
        <v>0.02205653929791861</v>
      </c>
      <c r="H29" s="153">
        <v>0.016464740602671637</v>
      </c>
      <c r="J29" s="106"/>
      <c r="K29" s="82"/>
    </row>
    <row r="30" spans="1:11" ht="12.75">
      <c r="A30" s="131"/>
      <c r="B30" s="131" t="s">
        <v>365</v>
      </c>
      <c r="C30" s="148">
        <v>7414</v>
      </c>
      <c r="D30" s="153">
        <v>0.17399514432155383</v>
      </c>
      <c r="E30" s="153">
        <v>0.052603183166981385</v>
      </c>
      <c r="F30" s="153">
        <v>0.06973293768545995</v>
      </c>
      <c r="G30" s="153">
        <v>0.026031831669813866</v>
      </c>
      <c r="H30" s="153">
        <v>0.025627191799298624</v>
      </c>
      <c r="J30" s="106"/>
      <c r="K30" s="82"/>
    </row>
    <row r="31" spans="1:11" ht="12.75">
      <c r="A31" s="131"/>
      <c r="B31" s="131" t="s">
        <v>366</v>
      </c>
      <c r="C31" s="148">
        <v>16035</v>
      </c>
      <c r="D31" s="153">
        <v>0.22251325226067975</v>
      </c>
      <c r="E31" s="153">
        <v>0.053882132834424695</v>
      </c>
      <c r="F31" s="153">
        <v>0.10470845026504522</v>
      </c>
      <c r="G31" s="153">
        <v>0.012909260991580917</v>
      </c>
      <c r="H31" s="153">
        <v>0.05101340816962894</v>
      </c>
      <c r="J31" s="106"/>
      <c r="K31" s="82"/>
    </row>
    <row r="32" spans="1:14" ht="12.75">
      <c r="A32" s="131"/>
      <c r="B32" s="131" t="s">
        <v>367</v>
      </c>
      <c r="C32" s="148">
        <v>8271</v>
      </c>
      <c r="D32" s="153">
        <v>0.21738604763631966</v>
      </c>
      <c r="E32" s="153">
        <v>0.04546004110748398</v>
      </c>
      <c r="F32" s="153">
        <v>0.09756982227058397</v>
      </c>
      <c r="G32" s="153">
        <v>0.022971829283037117</v>
      </c>
      <c r="H32" s="153">
        <v>0.051384354975214604</v>
      </c>
      <c r="J32" s="106"/>
      <c r="K32" s="82"/>
      <c r="L32" s="82"/>
      <c r="M32" s="82"/>
      <c r="N32" s="82"/>
    </row>
    <row r="33" spans="1:11" ht="12.75">
      <c r="A33" s="131"/>
      <c r="B33" s="131" t="s">
        <v>343</v>
      </c>
      <c r="C33" s="148">
        <v>24733</v>
      </c>
      <c r="D33" s="153">
        <v>0.23373630372376986</v>
      </c>
      <c r="E33" s="153">
        <v>0.0451219019124247</v>
      </c>
      <c r="F33" s="153">
        <v>0.11668620870901225</v>
      </c>
      <c r="G33" s="153">
        <v>0.02385476893219585</v>
      </c>
      <c r="H33" s="153">
        <v>0.04807342417013706</v>
      </c>
      <c r="J33" s="106"/>
      <c r="K33" s="82"/>
    </row>
    <row r="34" spans="1:11" ht="12.75">
      <c r="A34" s="131"/>
      <c r="B34" s="131" t="s">
        <v>368</v>
      </c>
      <c r="C34" s="148">
        <v>1958</v>
      </c>
      <c r="D34" s="153">
        <v>0.20582226762002043</v>
      </c>
      <c r="E34" s="153">
        <v>0.028600612870275793</v>
      </c>
      <c r="F34" s="153">
        <v>0.16700715015321757</v>
      </c>
      <c r="G34" s="153">
        <v>0.0040858018386108275</v>
      </c>
      <c r="H34" s="153">
        <v>0.006128702757916241</v>
      </c>
      <c r="J34" s="106"/>
      <c r="K34" s="82"/>
    </row>
    <row r="35" spans="1:11" ht="6.75" customHeight="1">
      <c r="A35" s="193"/>
      <c r="B35" s="193"/>
      <c r="C35" s="194"/>
      <c r="D35" s="195"/>
      <c r="E35" s="195"/>
      <c r="F35" s="195"/>
      <c r="G35" s="195"/>
      <c r="H35" s="195"/>
      <c r="J35" s="106"/>
      <c r="K35" s="82"/>
    </row>
    <row r="36" spans="1:10" s="8" customFormat="1" ht="12.75">
      <c r="A36" s="202" t="s">
        <v>383</v>
      </c>
      <c r="B36" s="203"/>
      <c r="C36" s="204"/>
      <c r="D36" s="204"/>
      <c r="E36" s="204"/>
      <c r="F36" s="204"/>
      <c r="G36" s="204"/>
      <c r="H36" s="204"/>
      <c r="I36" s="84"/>
      <c r="J36" s="84"/>
    </row>
    <row r="37" spans="1:10" s="8" customFormat="1" ht="12.75">
      <c r="A37" s="202" t="s">
        <v>382</v>
      </c>
      <c r="B37" s="203"/>
      <c r="C37" s="204"/>
      <c r="D37" s="204"/>
      <c r="E37" s="204"/>
      <c r="F37" s="204"/>
      <c r="G37" s="204"/>
      <c r="H37" s="204"/>
      <c r="I37" s="84"/>
      <c r="J37" s="84"/>
    </row>
    <row r="39" spans="1:8" s="8" customFormat="1" ht="15.6">
      <c r="A39" s="284" t="s">
        <v>477</v>
      </c>
      <c r="B39" s="127"/>
      <c r="C39" s="128"/>
      <c r="D39" s="128"/>
      <c r="E39" s="128"/>
      <c r="F39" s="128"/>
      <c r="G39" s="128"/>
      <c r="H39" s="128"/>
    </row>
    <row r="40" spans="9:10" ht="12.75">
      <c r="I40" s="7"/>
      <c r="J40" s="7"/>
    </row>
    <row r="41" spans="3:15" ht="12.75">
      <c r="C41" s="89"/>
      <c r="D41" s="89"/>
      <c r="E41" s="89"/>
      <c r="F41" s="89"/>
      <c r="G41" s="89"/>
      <c r="H41" s="89"/>
      <c r="I41" s="89"/>
      <c r="J41" s="89"/>
      <c r="K41" s="89"/>
      <c r="L41" s="89"/>
      <c r="M41" s="89"/>
      <c r="N41" s="89"/>
      <c r="O41" s="89"/>
    </row>
    <row r="42" spans="3:15" ht="12.75">
      <c r="C42" s="89"/>
      <c r="D42" s="89"/>
      <c r="E42" s="89"/>
      <c r="F42" s="89"/>
      <c r="G42" s="89"/>
      <c r="H42" s="89"/>
      <c r="I42" s="89"/>
      <c r="J42" s="89"/>
      <c r="K42" s="89"/>
      <c r="L42" s="89"/>
      <c r="M42" s="89"/>
      <c r="N42" s="89"/>
      <c r="O42" s="89"/>
    </row>
    <row r="43" spans="3:15" ht="12.75">
      <c r="C43" s="89"/>
      <c r="D43" s="89"/>
      <c r="E43" s="89"/>
      <c r="F43" s="89"/>
      <c r="G43" s="89"/>
      <c r="H43" s="89"/>
      <c r="I43" s="89"/>
      <c r="J43" s="89"/>
      <c r="K43" s="89"/>
      <c r="L43" s="89"/>
      <c r="M43" s="89"/>
      <c r="N43" s="89"/>
      <c r="O43" s="89"/>
    </row>
    <row r="44" spans="3:15" ht="12.75">
      <c r="C44" s="89"/>
      <c r="D44" s="89"/>
      <c r="E44" s="89"/>
      <c r="F44" s="89"/>
      <c r="G44" s="89"/>
      <c r="H44" s="89"/>
      <c r="I44" s="89"/>
      <c r="J44" s="89"/>
      <c r="K44" s="89"/>
      <c r="L44" s="89"/>
      <c r="M44" s="89"/>
      <c r="N44" s="89"/>
      <c r="O44" s="89"/>
    </row>
    <row r="45" spans="3:15" ht="12.75">
      <c r="C45" s="89"/>
      <c r="D45" s="89"/>
      <c r="E45" s="89"/>
      <c r="F45" s="89"/>
      <c r="G45" s="89"/>
      <c r="H45" s="89"/>
      <c r="I45" s="89"/>
      <c r="J45" s="89"/>
      <c r="K45" s="89"/>
      <c r="L45" s="89"/>
      <c r="M45" s="89"/>
      <c r="N45" s="89"/>
      <c r="O45" s="89"/>
    </row>
    <row r="46" spans="3:15" ht="12.75">
      <c r="C46" s="89"/>
      <c r="D46" s="89"/>
      <c r="E46" s="89"/>
      <c r="F46" s="89"/>
      <c r="G46" s="89"/>
      <c r="H46" s="89"/>
      <c r="I46" s="89"/>
      <c r="J46" s="89"/>
      <c r="K46" s="89"/>
      <c r="L46" s="89"/>
      <c r="M46" s="89"/>
      <c r="N46" s="89"/>
      <c r="O46" s="89"/>
    </row>
    <row r="62" spans="3:8" ht="12.75">
      <c r="C62" s="83"/>
      <c r="D62" s="83"/>
      <c r="E62" s="83"/>
      <c r="F62" s="83"/>
      <c r="G62" s="83"/>
      <c r="H62" s="83"/>
    </row>
    <row r="63" spans="3:8" ht="12.75">
      <c r="C63" s="109"/>
      <c r="D63" s="109"/>
      <c r="E63" s="109"/>
      <c r="F63" s="109"/>
      <c r="G63" s="109"/>
      <c r="H63" s="109"/>
    </row>
    <row r="64" spans="3:8" ht="12.75">
      <c r="C64" s="109"/>
      <c r="D64" s="109"/>
      <c r="E64" s="109"/>
      <c r="F64" s="109"/>
      <c r="G64" s="109"/>
      <c r="H64" s="109"/>
    </row>
    <row r="65" spans="3:8" ht="12.75">
      <c r="C65" s="109"/>
      <c r="D65" s="109"/>
      <c r="E65" s="109"/>
      <c r="F65" s="109"/>
      <c r="G65" s="109"/>
      <c r="H65" s="109"/>
    </row>
    <row r="66" spans="3:8" ht="12.75">
      <c r="C66" s="109"/>
      <c r="D66" s="109"/>
      <c r="E66" s="109"/>
      <c r="F66" s="109"/>
      <c r="G66" s="109"/>
      <c r="H66" s="109"/>
    </row>
  </sheetData>
  <conditionalFormatting sqref="D6:H35">
    <cfRule type="cellIs" priority="1" dxfId="1" operator="lessThan" stopIfTrue="1">
      <formula>D$5*0.7</formula>
    </cfRule>
    <cfRule type="cellIs" priority="2" dxfId="0" operator="greaterThanOrEqual" stopIfTrue="1">
      <formula>D$5*1.3</formula>
    </cfRule>
  </conditionalFormatting>
  <printOptions/>
  <pageMargins left="0.75" right="0.75" top="1" bottom="1" header="0.5" footer="0.5"/>
  <pageSetup horizontalDpi="600" verticalDpi="600" orientation="portrait" paperSize="9" scale="71" r:id="rId2"/>
  <colBreaks count="1" manualBreakCount="1">
    <brk id="8" max="16383" man="1"/>
  </col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
  <sheetViews>
    <sheetView showGridLines="0" workbookViewId="0" topLeftCell="A1">
      <selection activeCell="A2" sqref="A2"/>
    </sheetView>
  </sheetViews>
  <sheetFormatPr defaultColWidth="9.140625" defaultRowHeight="12.75"/>
  <sheetData>
    <row r="1" spans="1:18" s="8" customFormat="1" ht="30.75" customHeight="1">
      <c r="A1" s="201" t="s">
        <v>59</v>
      </c>
      <c r="B1" s="127"/>
      <c r="C1" s="128"/>
      <c r="D1" s="128"/>
      <c r="E1" s="128"/>
      <c r="F1" s="128"/>
      <c r="G1" s="128"/>
      <c r="H1" s="128"/>
      <c r="I1" s="128"/>
      <c r="J1" s="128"/>
      <c r="K1" s="128"/>
      <c r="L1" s="128"/>
      <c r="M1" s="128"/>
      <c r="N1" s="128"/>
      <c r="O1" s="128"/>
      <c r="P1" s="128"/>
      <c r="Q1" s="128"/>
      <c r="R1" s="128"/>
    </row>
    <row r="2" spans="1:18" s="8" customFormat="1" ht="16.5" customHeight="1">
      <c r="A2" s="272" t="s">
        <v>381</v>
      </c>
      <c r="B2" s="203"/>
      <c r="C2" s="204"/>
      <c r="D2" s="204"/>
      <c r="E2" s="204"/>
      <c r="F2" s="204"/>
      <c r="G2" s="204"/>
      <c r="H2" s="204"/>
      <c r="I2" s="204"/>
      <c r="J2" s="204"/>
      <c r="K2" s="204"/>
      <c r="L2" s="204"/>
      <c r="M2" s="204"/>
      <c r="N2" s="204"/>
      <c r="O2" s="204"/>
      <c r="P2" s="204"/>
      <c r="Q2" s="204"/>
      <c r="R2" s="204"/>
    </row>
  </sheetData>
  <printOptions/>
  <pageMargins left="0.49" right="0.44" top="0.72" bottom="0.66" header="0.5" footer="0.5"/>
  <pageSetup horizontalDpi="600" verticalDpi="600" orientation="landscape" paperSize="9" scale="84" r:id="rId2"/>
  <colBreaks count="1" manualBreakCount="1">
    <brk id="18" max="16383" man="1"/>
  </col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topLeftCell="A1">
      <selection activeCell="A2" sqref="A2"/>
    </sheetView>
  </sheetViews>
  <sheetFormatPr defaultColWidth="9.140625" defaultRowHeight="12.75"/>
  <cols>
    <col min="1" max="1" width="31.421875" style="0" bestFit="1" customWidth="1"/>
    <col min="2" max="6" width="18.7109375" style="0" customWidth="1"/>
  </cols>
  <sheetData>
    <row r="1" spans="1:6" s="8" customFormat="1" ht="30.75" customHeight="1">
      <c r="A1" s="201" t="s">
        <v>498</v>
      </c>
      <c r="B1" s="127"/>
      <c r="C1" s="128"/>
      <c r="D1" s="128"/>
      <c r="E1" s="128"/>
      <c r="F1" s="128"/>
    </row>
    <row r="2" spans="1:6" s="8" customFormat="1" ht="16.5" customHeight="1">
      <c r="A2" s="272" t="s">
        <v>381</v>
      </c>
      <c r="B2" s="203"/>
      <c r="C2" s="204"/>
      <c r="D2" s="204"/>
      <c r="E2" s="204"/>
      <c r="F2" s="204"/>
    </row>
    <row r="3" s="66" customFormat="1" ht="6.75" customHeight="1"/>
    <row r="4" spans="1:6" ht="18.75" customHeight="1">
      <c r="A4" s="156"/>
      <c r="B4" s="157" t="s">
        <v>302</v>
      </c>
      <c r="C4" s="157" t="s">
        <v>296</v>
      </c>
      <c r="D4" s="157" t="s">
        <v>309</v>
      </c>
      <c r="E4" s="157" t="s">
        <v>308</v>
      </c>
      <c r="F4" s="157" t="s">
        <v>326</v>
      </c>
    </row>
    <row r="5" spans="1:6" ht="15.6">
      <c r="A5" s="298" t="s">
        <v>61</v>
      </c>
      <c r="B5" s="299">
        <v>1275</v>
      </c>
      <c r="C5" s="299">
        <v>231.83333333333334</v>
      </c>
      <c r="D5" s="299">
        <v>555.9166666666666</v>
      </c>
      <c r="E5" s="299">
        <v>193</v>
      </c>
      <c r="F5" s="299">
        <v>293.8333333333333</v>
      </c>
    </row>
    <row r="6" spans="1:6" ht="15.6">
      <c r="A6" s="300" t="s">
        <v>60</v>
      </c>
      <c r="B6" s="301">
        <v>1157</v>
      </c>
      <c r="C6" s="301">
        <v>274.0833333333333</v>
      </c>
      <c r="D6" s="301">
        <v>554.8333333333334</v>
      </c>
      <c r="E6" s="301">
        <v>150.41666666666666</v>
      </c>
      <c r="F6" s="301">
        <v>178.08333333333334</v>
      </c>
    </row>
    <row r="7" spans="1:6" ht="15.6">
      <c r="A7" s="300" t="s">
        <v>62</v>
      </c>
      <c r="B7" s="301">
        <v>830</v>
      </c>
      <c r="C7" s="301">
        <v>176.08333333333334</v>
      </c>
      <c r="D7" s="301">
        <v>438.8333333333333</v>
      </c>
      <c r="E7" s="301">
        <v>85.91666666666667</v>
      </c>
      <c r="F7" s="301">
        <v>129.25</v>
      </c>
    </row>
    <row r="8" spans="1:6" ht="15.6">
      <c r="A8" s="300" t="s">
        <v>63</v>
      </c>
      <c r="B8" s="301">
        <v>738</v>
      </c>
      <c r="C8" s="301">
        <v>137.83333333333334</v>
      </c>
      <c r="D8" s="301">
        <v>358.6666666666667</v>
      </c>
      <c r="E8" s="301">
        <v>79.08333333333333</v>
      </c>
      <c r="F8" s="301">
        <v>162.75</v>
      </c>
    </row>
    <row r="9" spans="1:6" ht="15.6">
      <c r="A9" s="300" t="s">
        <v>65</v>
      </c>
      <c r="B9" s="301">
        <v>722</v>
      </c>
      <c r="C9" s="301">
        <v>212.5</v>
      </c>
      <c r="D9" s="301">
        <v>387</v>
      </c>
      <c r="E9" s="301">
        <v>75.58333333333333</v>
      </c>
      <c r="F9" s="301">
        <v>47.166666666666664</v>
      </c>
    </row>
    <row r="10" spans="1:6" ht="15.6">
      <c r="A10" s="300" t="s">
        <v>66</v>
      </c>
      <c r="B10" s="301">
        <v>713</v>
      </c>
      <c r="C10" s="301">
        <v>262.5833333333333</v>
      </c>
      <c r="D10" s="301">
        <v>297.0833333333333</v>
      </c>
      <c r="E10" s="301">
        <v>82.91666666666667</v>
      </c>
      <c r="F10" s="301">
        <v>70.41666666666667</v>
      </c>
    </row>
    <row r="11" spans="1:6" ht="15.6">
      <c r="A11" s="300" t="s">
        <v>64</v>
      </c>
      <c r="B11" s="301">
        <v>650</v>
      </c>
      <c r="C11" s="301">
        <v>228.66666666666666</v>
      </c>
      <c r="D11" s="301">
        <v>209.41666666666666</v>
      </c>
      <c r="E11" s="301">
        <v>99.5</v>
      </c>
      <c r="F11" s="301">
        <v>112.25</v>
      </c>
    </row>
    <row r="12" spans="1:6" ht="15.6">
      <c r="A12" s="300" t="s">
        <v>67</v>
      </c>
      <c r="B12" s="301">
        <v>446</v>
      </c>
      <c r="C12" s="301">
        <v>156.66666666666666</v>
      </c>
      <c r="D12" s="301">
        <v>132.66666666666666</v>
      </c>
      <c r="E12" s="301">
        <v>44.083333333333336</v>
      </c>
      <c r="F12" s="301">
        <v>112.33333333333333</v>
      </c>
    </row>
    <row r="13" spans="1:6" ht="15.6">
      <c r="A13" s="300" t="s">
        <v>72</v>
      </c>
      <c r="B13" s="301">
        <v>426</v>
      </c>
      <c r="C13" s="301">
        <v>117</v>
      </c>
      <c r="D13" s="301">
        <v>146.16666666666666</v>
      </c>
      <c r="E13" s="301">
        <v>65.08333333333333</v>
      </c>
      <c r="F13" s="301">
        <v>97.5</v>
      </c>
    </row>
    <row r="14" spans="1:6" ht="15.6">
      <c r="A14" s="300" t="s">
        <v>68</v>
      </c>
      <c r="B14" s="301">
        <v>425</v>
      </c>
      <c r="C14" s="301">
        <v>82.33333333333333</v>
      </c>
      <c r="D14" s="301">
        <v>226</v>
      </c>
      <c r="E14" s="301">
        <v>52.083333333333336</v>
      </c>
      <c r="F14" s="301">
        <v>64.83333333333333</v>
      </c>
    </row>
    <row r="15" spans="1:6" ht="15.6">
      <c r="A15" s="300" t="s">
        <v>71</v>
      </c>
      <c r="B15" s="301">
        <v>396</v>
      </c>
      <c r="C15" s="301">
        <v>105.83333333333333</v>
      </c>
      <c r="D15" s="301">
        <v>213.5</v>
      </c>
      <c r="E15" s="301">
        <v>44.583333333333336</v>
      </c>
      <c r="F15" s="301">
        <v>32.083333333333336</v>
      </c>
    </row>
    <row r="16" spans="1:6" ht="15.6">
      <c r="A16" s="300" t="s">
        <v>70</v>
      </c>
      <c r="B16" s="301">
        <v>307</v>
      </c>
      <c r="C16" s="301">
        <v>81.25</v>
      </c>
      <c r="D16" s="301">
        <v>154.5</v>
      </c>
      <c r="E16" s="301">
        <v>28</v>
      </c>
      <c r="F16" s="301">
        <v>43.25</v>
      </c>
    </row>
    <row r="17" spans="1:6" ht="15.6">
      <c r="A17" s="300" t="s">
        <v>69</v>
      </c>
      <c r="B17" s="301">
        <v>292</v>
      </c>
      <c r="C17" s="301">
        <v>66.66666666666667</v>
      </c>
      <c r="D17" s="301">
        <v>143.91666666666666</v>
      </c>
      <c r="E17" s="301">
        <v>25.666666666666668</v>
      </c>
      <c r="F17" s="301">
        <v>55.916666666666664</v>
      </c>
    </row>
    <row r="18" spans="1:6" ht="15.6">
      <c r="A18" s="300" t="s">
        <v>73</v>
      </c>
      <c r="B18" s="301">
        <v>262</v>
      </c>
      <c r="C18" s="301">
        <v>107</v>
      </c>
      <c r="D18" s="301">
        <v>85.75</v>
      </c>
      <c r="E18" s="301">
        <v>27.166666666666668</v>
      </c>
      <c r="F18" s="301">
        <v>42.25</v>
      </c>
    </row>
    <row r="19" spans="1:6" ht="15.6">
      <c r="A19" s="300" t="s">
        <v>74</v>
      </c>
      <c r="B19" s="301">
        <v>261</v>
      </c>
      <c r="C19" s="301">
        <v>146.16666666666666</v>
      </c>
      <c r="D19" s="301">
        <v>57.666666666666664</v>
      </c>
      <c r="E19" s="301">
        <v>29.083333333333332</v>
      </c>
      <c r="F19" s="301">
        <v>27.916666666666668</v>
      </c>
    </row>
    <row r="20" spans="1:6" ht="18.75" customHeight="1">
      <c r="A20" s="158" t="s">
        <v>311</v>
      </c>
      <c r="B20" s="159">
        <v>11186</v>
      </c>
      <c r="C20" s="159">
        <v>2946.0833333333344</v>
      </c>
      <c r="D20" s="159">
        <v>4904.166666666667</v>
      </c>
      <c r="E20" s="159">
        <v>1499.7500000000002</v>
      </c>
      <c r="F20" s="159">
        <v>1836.083333333333</v>
      </c>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topLeftCell="A1">
      <selection activeCell="C113" sqref="C113"/>
    </sheetView>
  </sheetViews>
  <sheetFormatPr defaultColWidth="9.140625" defaultRowHeight="12.75"/>
  <cols>
    <col min="1" max="1" width="11.57421875" style="7" customWidth="1"/>
    <col min="2" max="2" width="2.00390625" style="7" customWidth="1"/>
    <col min="3" max="3" width="105.421875" style="7" customWidth="1"/>
    <col min="4" max="16384" width="9.140625" style="7" customWidth="1"/>
  </cols>
  <sheetData>
    <row r="1" spans="1:3" ht="42" customHeight="1">
      <c r="A1" s="222" t="s">
        <v>130</v>
      </c>
      <c r="B1" s="223"/>
      <c r="C1" s="209"/>
    </row>
    <row r="2" spans="1:3" ht="9.75" customHeight="1">
      <c r="A2" s="223"/>
      <c r="B2" s="223"/>
      <c r="C2" s="209"/>
    </row>
    <row r="3" spans="1:3" s="8" customFormat="1" ht="21" customHeight="1">
      <c r="A3" s="224" t="s">
        <v>110</v>
      </c>
      <c r="B3" s="225"/>
      <c r="C3" s="225"/>
    </row>
    <row r="4" spans="1:6" ht="21.75" customHeight="1">
      <c r="A4" s="226" t="s">
        <v>131</v>
      </c>
      <c r="B4" s="226" t="s">
        <v>132</v>
      </c>
      <c r="C4" s="226"/>
      <c r="F4" s="16"/>
    </row>
    <row r="5" spans="1:3" ht="15.75" customHeight="1">
      <c r="A5" s="362">
        <v>1</v>
      </c>
      <c r="B5" s="227" t="s">
        <v>113</v>
      </c>
      <c r="C5" s="228"/>
    </row>
    <row r="6" spans="1:3" ht="12.75" customHeight="1">
      <c r="A6" s="363"/>
      <c r="B6" s="229"/>
      <c r="C6" s="230" t="s">
        <v>459</v>
      </c>
    </row>
    <row r="7" spans="1:3" ht="17.25" customHeight="1">
      <c r="A7" s="363"/>
      <c r="B7" s="229"/>
      <c r="C7" s="231" t="s">
        <v>133</v>
      </c>
    </row>
    <row r="8" spans="1:3" ht="12.75" customHeight="1">
      <c r="A8" s="363"/>
      <c r="B8" s="232" t="s">
        <v>134</v>
      </c>
      <c r="C8" s="233"/>
    </row>
    <row r="9" spans="1:3" ht="27.6">
      <c r="A9" s="363"/>
      <c r="B9" s="229"/>
      <c r="C9" s="231" t="s">
        <v>135</v>
      </c>
    </row>
    <row r="10" spans="1:3" ht="27.6">
      <c r="A10" s="363"/>
      <c r="B10" s="229"/>
      <c r="C10" s="231" t="s">
        <v>136</v>
      </c>
    </row>
    <row r="11" spans="1:3" ht="55.2">
      <c r="A11" s="363"/>
      <c r="B11" s="229"/>
      <c r="C11" s="231" t="s">
        <v>137</v>
      </c>
    </row>
    <row r="12" spans="1:3" ht="15" customHeight="1">
      <c r="A12" s="363"/>
      <c r="B12" s="232" t="s">
        <v>114</v>
      </c>
      <c r="C12" s="233"/>
    </row>
    <row r="13" spans="1:3" ht="27.6">
      <c r="A13" s="363"/>
      <c r="B13" s="229"/>
      <c r="C13" s="231" t="s">
        <v>460</v>
      </c>
    </row>
    <row r="14" spans="1:3" ht="69.6" thickBot="1">
      <c r="A14" s="364"/>
      <c r="B14" s="234"/>
      <c r="C14" s="235" t="s">
        <v>461</v>
      </c>
    </row>
    <row r="15" spans="1:3" ht="12.75" customHeight="1">
      <c r="A15" s="360">
        <v>2</v>
      </c>
      <c r="B15" s="10" t="s">
        <v>328</v>
      </c>
      <c r="C15" s="11"/>
    </row>
    <row r="16" spans="1:3" ht="41.4">
      <c r="A16" s="357"/>
      <c r="B16" s="229"/>
      <c r="C16" s="236" t="s">
        <v>462</v>
      </c>
    </row>
    <row r="17" spans="1:3" ht="12.75" customHeight="1">
      <c r="A17" s="357"/>
      <c r="B17" s="12" t="s">
        <v>138</v>
      </c>
      <c r="C17" s="13"/>
    </row>
    <row r="18" spans="1:3" ht="27.6">
      <c r="A18" s="357"/>
      <c r="B18" s="229"/>
      <c r="C18" s="236" t="s">
        <v>139</v>
      </c>
    </row>
    <row r="19" spans="1:3" ht="27.6">
      <c r="A19" s="357"/>
      <c r="B19" s="229"/>
      <c r="C19" s="236" t="s">
        <v>140</v>
      </c>
    </row>
    <row r="20" spans="1:3" ht="27.6">
      <c r="A20" s="357"/>
      <c r="B20" s="229"/>
      <c r="C20" s="236" t="s">
        <v>141</v>
      </c>
    </row>
    <row r="21" spans="1:3" ht="12.75" customHeight="1">
      <c r="A21" s="357"/>
      <c r="B21" s="12" t="s">
        <v>115</v>
      </c>
      <c r="C21" s="13"/>
    </row>
    <row r="22" spans="1:3" ht="12.75" customHeight="1">
      <c r="A22" s="357"/>
      <c r="B22" s="9"/>
      <c r="C22" s="237" t="s">
        <v>463</v>
      </c>
    </row>
    <row r="23" spans="1:3" ht="12.75" customHeight="1">
      <c r="A23" s="357"/>
      <c r="B23" s="12" t="s">
        <v>116</v>
      </c>
      <c r="C23" s="13"/>
    </row>
    <row r="24" spans="1:3" ht="12.75">
      <c r="A24" s="357"/>
      <c r="B24" s="9"/>
      <c r="C24" s="236" t="s">
        <v>0</v>
      </c>
    </row>
    <row r="25" spans="1:3" ht="12.75" customHeight="1">
      <c r="A25" s="357"/>
      <c r="B25" s="12" t="s">
        <v>117</v>
      </c>
      <c r="C25" s="13"/>
    </row>
    <row r="26" spans="1:3" ht="12.75" customHeight="1" thickBot="1">
      <c r="A26" s="358"/>
      <c r="B26" s="14"/>
      <c r="C26" s="238" t="s">
        <v>1</v>
      </c>
    </row>
    <row r="27" spans="1:6" ht="15" customHeight="1">
      <c r="A27" s="359">
        <v>3</v>
      </c>
      <c r="B27" s="239" t="s">
        <v>2</v>
      </c>
      <c r="C27" s="240"/>
      <c r="F27" s="16"/>
    </row>
    <row r="28" spans="1:13" ht="12.75" customHeight="1">
      <c r="A28" s="354"/>
      <c r="B28" s="229"/>
      <c r="C28" s="231" t="s">
        <v>3</v>
      </c>
      <c r="M28" s="15"/>
    </row>
    <row r="29" spans="1:13" ht="55.2">
      <c r="A29" s="354"/>
      <c r="B29" s="229"/>
      <c r="C29" s="241" t="s">
        <v>4</v>
      </c>
      <c r="M29" s="15"/>
    </row>
    <row r="30" spans="1:13" ht="27.6">
      <c r="A30" s="354"/>
      <c r="B30" s="229"/>
      <c r="C30" s="241" t="s">
        <v>5</v>
      </c>
      <c r="M30" s="15"/>
    </row>
    <row r="31" spans="1:3" ht="15" thickBot="1">
      <c r="A31" s="365"/>
      <c r="B31" s="242"/>
      <c r="C31" s="243" t="s">
        <v>142</v>
      </c>
    </row>
    <row r="32" spans="1:3" ht="14.4">
      <c r="A32" s="360">
        <v>4</v>
      </c>
      <c r="B32" s="10" t="s">
        <v>371</v>
      </c>
      <c r="C32" s="11"/>
    </row>
    <row r="33" spans="1:3" ht="18.75" customHeight="1" thickBot="1">
      <c r="A33" s="358"/>
      <c r="B33" s="9"/>
      <c r="C33" s="236" t="s">
        <v>6</v>
      </c>
    </row>
    <row r="34" spans="1:3" ht="18.6" thickBot="1">
      <c r="A34" s="244"/>
      <c r="B34" s="9"/>
      <c r="C34" s="236" t="s">
        <v>7</v>
      </c>
    </row>
    <row r="35" spans="1:3" ht="15" customHeight="1">
      <c r="A35" s="353">
        <v>6</v>
      </c>
      <c r="B35" s="245" t="s">
        <v>143</v>
      </c>
      <c r="C35" s="246"/>
    </row>
    <row r="36" spans="1:3" ht="27.6">
      <c r="A36" s="354"/>
      <c r="B36" s="9"/>
      <c r="C36" s="231" t="s">
        <v>8</v>
      </c>
    </row>
    <row r="37" spans="1:3" ht="28.2" thickBot="1">
      <c r="A37" s="355"/>
      <c r="B37" s="247"/>
      <c r="C37" s="235" t="s">
        <v>9</v>
      </c>
    </row>
    <row r="38" spans="1:3" ht="18.75" customHeight="1">
      <c r="A38" s="356">
        <v>7</v>
      </c>
      <c r="B38" s="248" t="s">
        <v>118</v>
      </c>
      <c r="C38" s="249"/>
    </row>
    <row r="39" spans="1:13" ht="27.6">
      <c r="A39" s="357"/>
      <c r="B39" s="9"/>
      <c r="C39" s="236" t="s">
        <v>144</v>
      </c>
      <c r="M39" s="15"/>
    </row>
    <row r="40" spans="1:13" ht="41.4">
      <c r="A40" s="357"/>
      <c r="B40" s="9"/>
      <c r="C40" s="250" t="s">
        <v>145</v>
      </c>
      <c r="M40" s="15"/>
    </row>
    <row r="41" spans="1:13" ht="28.2" thickBot="1">
      <c r="A41" s="358"/>
      <c r="B41" s="14"/>
      <c r="C41" s="251" t="s">
        <v>146</v>
      </c>
      <c r="M41" s="15"/>
    </row>
    <row r="42" spans="1:3" ht="14.4">
      <c r="A42" s="361" t="s">
        <v>10</v>
      </c>
      <c r="B42" s="239" t="s">
        <v>11</v>
      </c>
      <c r="C42" s="240"/>
    </row>
    <row r="43" spans="1:3" ht="12.75">
      <c r="A43" s="354"/>
      <c r="B43" s="9"/>
      <c r="C43" s="230" t="s">
        <v>12</v>
      </c>
    </row>
    <row r="44" spans="1:8" ht="27.6">
      <c r="A44" s="354"/>
      <c r="B44" s="9"/>
      <c r="C44" s="241" t="s">
        <v>13</v>
      </c>
      <c r="H44" s="16"/>
    </row>
    <row r="45" spans="1:3" ht="27.6">
      <c r="A45" s="354"/>
      <c r="B45" s="9"/>
      <c r="C45" s="231" t="s">
        <v>14</v>
      </c>
    </row>
    <row r="46" spans="1:3" ht="14.4" thickBot="1">
      <c r="A46" s="355"/>
      <c r="B46" s="247"/>
      <c r="C46" s="235" t="s">
        <v>142</v>
      </c>
    </row>
    <row r="47" spans="1:5" ht="14.4">
      <c r="A47" s="360">
        <v>9</v>
      </c>
      <c r="B47" s="10" t="s">
        <v>119</v>
      </c>
      <c r="C47" s="17"/>
      <c r="E47" s="16"/>
    </row>
    <row r="48" spans="1:5" ht="41.4">
      <c r="A48" s="357"/>
      <c r="B48" s="9"/>
      <c r="C48" s="236" t="s">
        <v>147</v>
      </c>
      <c r="E48" s="16"/>
    </row>
    <row r="49" spans="1:3" ht="27.6">
      <c r="A49" s="357"/>
      <c r="B49" s="9"/>
      <c r="C49" s="236" t="s">
        <v>148</v>
      </c>
    </row>
    <row r="50" spans="1:3" ht="14.4" thickBot="1">
      <c r="A50" s="358"/>
      <c r="B50" s="14"/>
      <c r="C50" s="251" t="s">
        <v>149</v>
      </c>
    </row>
    <row r="51" spans="1:5" ht="12.75">
      <c r="A51" s="252"/>
      <c r="B51" s="253"/>
      <c r="C51" s="253"/>
      <c r="E51" s="16"/>
    </row>
    <row r="52" spans="1:3" s="8" customFormat="1" ht="21" customHeight="1" hidden="1">
      <c r="A52" s="254" t="s">
        <v>150</v>
      </c>
      <c r="B52" s="255"/>
      <c r="C52" s="255"/>
    </row>
    <row r="53" spans="1:6" ht="21.75" customHeight="1" hidden="1" thickBot="1">
      <c r="A53" s="256" t="s">
        <v>131</v>
      </c>
      <c r="B53" s="256" t="s">
        <v>132</v>
      </c>
      <c r="C53" s="256"/>
      <c r="F53" s="16"/>
    </row>
    <row r="54" spans="1:3" ht="15" customHeight="1" hidden="1">
      <c r="A54" s="353" t="s">
        <v>15</v>
      </c>
      <c r="B54" s="245" t="s">
        <v>16</v>
      </c>
      <c r="C54" s="246"/>
    </row>
    <row r="55" spans="1:3" ht="41.4" hidden="1">
      <c r="A55" s="354"/>
      <c r="B55" s="9"/>
      <c r="C55" s="231" t="s">
        <v>17</v>
      </c>
    </row>
    <row r="56" spans="1:3" ht="21.75" customHeight="1" hidden="1">
      <c r="A56" s="354"/>
      <c r="B56" s="9"/>
      <c r="C56" s="231" t="s">
        <v>18</v>
      </c>
    </row>
    <row r="57" spans="1:3" ht="28.2" hidden="1" thickBot="1">
      <c r="A57" s="355"/>
      <c r="B57" s="247"/>
      <c r="C57" s="235" t="s">
        <v>19</v>
      </c>
    </row>
    <row r="58" spans="1:3" ht="15" customHeight="1" hidden="1">
      <c r="A58" s="356" t="s">
        <v>123</v>
      </c>
      <c r="B58" s="12" t="s">
        <v>156</v>
      </c>
      <c r="C58" s="18"/>
    </row>
    <row r="59" spans="1:3" ht="27.6" hidden="1">
      <c r="A59" s="357"/>
      <c r="B59" s="9"/>
      <c r="C59" s="236" t="s">
        <v>157</v>
      </c>
    </row>
    <row r="60" spans="1:3" ht="12.75" customHeight="1" hidden="1">
      <c r="A60" s="357"/>
      <c r="B60" s="9"/>
      <c r="C60" s="236" t="s">
        <v>158</v>
      </c>
    </row>
    <row r="61" spans="1:3" ht="28.2" hidden="1" thickBot="1">
      <c r="A61" s="358"/>
      <c r="B61" s="14"/>
      <c r="C61" s="251" t="s">
        <v>159</v>
      </c>
    </row>
    <row r="62" spans="1:3" ht="15" customHeight="1" hidden="1">
      <c r="A62" s="353" t="s">
        <v>124</v>
      </c>
      <c r="B62" s="245" t="s">
        <v>20</v>
      </c>
      <c r="C62" s="246"/>
    </row>
    <row r="63" spans="1:3" ht="27.6" hidden="1">
      <c r="A63" s="354"/>
      <c r="B63" s="9"/>
      <c r="C63" s="231" t="s">
        <v>21</v>
      </c>
    </row>
    <row r="64" spans="1:3" ht="27" customHeight="1" hidden="1">
      <c r="A64" s="354"/>
      <c r="B64" s="9"/>
      <c r="C64" s="231" t="s">
        <v>22</v>
      </c>
    </row>
    <row r="65" spans="1:3" ht="14.4" hidden="1">
      <c r="A65" s="357" t="s">
        <v>23</v>
      </c>
      <c r="B65" s="12" t="s">
        <v>160</v>
      </c>
      <c r="C65" s="13"/>
    </row>
    <row r="66" spans="1:5" ht="41.4" hidden="1">
      <c r="A66" s="357"/>
      <c r="B66" s="9"/>
      <c r="C66" s="236" t="s">
        <v>161</v>
      </c>
      <c r="E66" s="16"/>
    </row>
    <row r="67" spans="1:5" ht="27.6" hidden="1">
      <c r="A67" s="357"/>
      <c r="B67" s="9"/>
      <c r="C67" s="236" t="s">
        <v>162</v>
      </c>
      <c r="E67" s="16"/>
    </row>
    <row r="68" spans="1:5" ht="14.4" hidden="1" thickBot="1">
      <c r="A68" s="358"/>
      <c r="B68" s="14"/>
      <c r="C68" s="251" t="s">
        <v>163</v>
      </c>
      <c r="E68" s="16"/>
    </row>
    <row r="69" spans="1:3" ht="14.4" hidden="1">
      <c r="A69" s="359" t="s">
        <v>127</v>
      </c>
      <c r="B69" s="239" t="s">
        <v>151</v>
      </c>
      <c r="C69" s="257"/>
    </row>
    <row r="70" spans="1:3" ht="29.25" customHeight="1" hidden="1">
      <c r="A70" s="354"/>
      <c r="B70" s="229"/>
      <c r="C70" s="231" t="s">
        <v>152</v>
      </c>
    </row>
    <row r="71" spans="1:3" ht="31.5" customHeight="1" hidden="1">
      <c r="A71" s="354"/>
      <c r="B71" s="229"/>
      <c r="C71" s="231" t="s">
        <v>153</v>
      </c>
    </row>
    <row r="72" spans="1:3" ht="58.5" customHeight="1" hidden="1">
      <c r="A72" s="354"/>
      <c r="B72" s="229"/>
      <c r="C72" s="231" t="s">
        <v>154</v>
      </c>
    </row>
    <row r="73" spans="1:3" ht="18.75" customHeight="1" hidden="1" thickBot="1">
      <c r="A73" s="355"/>
      <c r="B73" s="234"/>
      <c r="C73" s="235" t="s">
        <v>155</v>
      </c>
    </row>
    <row r="74" spans="1:3" ht="15" customHeight="1" hidden="1">
      <c r="A74" s="360" t="s">
        <v>128</v>
      </c>
      <c r="B74" s="10" t="s">
        <v>24</v>
      </c>
      <c r="C74" s="11"/>
    </row>
    <row r="75" spans="1:3" ht="27.6" hidden="1">
      <c r="A75" s="357"/>
      <c r="B75" s="9"/>
      <c r="C75" s="236" t="s">
        <v>25</v>
      </c>
    </row>
    <row r="76" spans="1:3" ht="61.5" customHeight="1" hidden="1">
      <c r="A76" s="357"/>
      <c r="B76" s="9"/>
      <c r="C76" s="258" t="s">
        <v>26</v>
      </c>
    </row>
    <row r="77" spans="1:3" ht="41.4" hidden="1">
      <c r="A77" s="357"/>
      <c r="B77" s="9"/>
      <c r="C77" s="236" t="s">
        <v>27</v>
      </c>
    </row>
    <row r="78" spans="1:3" ht="64.5" customHeight="1" hidden="1">
      <c r="A78" s="357"/>
      <c r="B78" s="9"/>
      <c r="C78" s="258" t="s">
        <v>28</v>
      </c>
    </row>
    <row r="79" spans="1:3" ht="28.2" hidden="1" thickBot="1">
      <c r="A79" s="358"/>
      <c r="B79" s="9"/>
      <c r="C79" s="236" t="s">
        <v>164</v>
      </c>
    </row>
    <row r="80" spans="1:3" ht="32.25" customHeight="1" hidden="1">
      <c r="A80" s="244"/>
      <c r="B80" s="9"/>
      <c r="C80" s="258" t="s">
        <v>29</v>
      </c>
    </row>
    <row r="81" spans="1:3" ht="27.6" hidden="1">
      <c r="A81" s="244"/>
      <c r="B81" s="9"/>
      <c r="C81" s="236" t="s">
        <v>30</v>
      </c>
    </row>
    <row r="82" spans="1:3" ht="30.75" customHeight="1" hidden="1">
      <c r="A82" s="244"/>
      <c r="B82" s="9"/>
      <c r="C82" s="258" t="s">
        <v>31</v>
      </c>
    </row>
    <row r="83" spans="1:3" ht="28.2" hidden="1" thickBot="1">
      <c r="A83" s="244"/>
      <c r="B83" s="14"/>
      <c r="C83" s="251" t="s">
        <v>32</v>
      </c>
    </row>
    <row r="84" spans="1:3" ht="14.4" hidden="1">
      <c r="A84" s="359" t="s">
        <v>129</v>
      </c>
      <c r="B84" s="239" t="s">
        <v>396</v>
      </c>
      <c r="C84" s="257"/>
    </row>
    <row r="85" spans="1:3" ht="12.75" hidden="1">
      <c r="A85" s="354"/>
      <c r="B85" s="229"/>
      <c r="C85" s="230" t="s">
        <v>33</v>
      </c>
    </row>
    <row r="86" spans="1:3" ht="18" customHeight="1" hidden="1" thickBot="1">
      <c r="A86" s="355"/>
      <c r="B86" s="234"/>
      <c r="C86" s="235" t="s">
        <v>34</v>
      </c>
    </row>
    <row r="87" spans="1:3" ht="14.4" hidden="1">
      <c r="A87" s="357" t="s">
        <v>56</v>
      </c>
      <c r="B87" s="12" t="s">
        <v>35</v>
      </c>
      <c r="C87" s="13"/>
    </row>
    <row r="88" spans="1:5" ht="12.75" hidden="1">
      <c r="A88" s="357"/>
      <c r="B88" s="9"/>
      <c r="C88" s="236" t="s">
        <v>36</v>
      </c>
      <c r="E88" s="16"/>
    </row>
    <row r="89" spans="1:5" ht="14.4" hidden="1" thickBot="1">
      <c r="A89" s="358"/>
      <c r="B89" s="14"/>
      <c r="C89" s="251"/>
      <c r="E89" s="16"/>
    </row>
    <row r="90" spans="1:3" ht="14.4" hidden="1">
      <c r="A90" s="359" t="s">
        <v>37</v>
      </c>
      <c r="B90" s="239" t="s">
        <v>38</v>
      </c>
      <c r="C90" s="257"/>
    </row>
    <row r="91" spans="1:3" ht="41.4" hidden="1">
      <c r="A91" s="354"/>
      <c r="B91" s="229"/>
      <c r="C91" s="241" t="s">
        <v>39</v>
      </c>
    </row>
    <row r="92" spans="1:3" ht="15.75" customHeight="1" hidden="1">
      <c r="A92" s="354"/>
      <c r="B92" s="229"/>
      <c r="C92" s="231" t="s">
        <v>40</v>
      </c>
    </row>
    <row r="93" spans="1:3" ht="12.75" hidden="1">
      <c r="A93" s="354"/>
      <c r="B93" s="229"/>
      <c r="C93" s="259" t="s">
        <v>41</v>
      </c>
    </row>
    <row r="94" spans="1:3" ht="12.75" hidden="1">
      <c r="A94" s="354"/>
      <c r="B94" s="229"/>
      <c r="C94" s="259" t="s">
        <v>42</v>
      </c>
    </row>
    <row r="95" spans="1:3" ht="12.75" hidden="1">
      <c r="A95" s="354"/>
      <c r="B95" s="229"/>
      <c r="C95" s="259" t="s">
        <v>43</v>
      </c>
    </row>
    <row r="96" spans="1:3" ht="12.75" hidden="1">
      <c r="A96" s="354"/>
      <c r="B96" s="229"/>
      <c r="C96" s="259" t="s">
        <v>44</v>
      </c>
    </row>
    <row r="97" spans="1:3" ht="42.75" customHeight="1" hidden="1">
      <c r="A97" s="354"/>
      <c r="B97" s="229"/>
      <c r="C97" s="231" t="s">
        <v>45</v>
      </c>
    </row>
    <row r="98" spans="1:3" ht="69" hidden="1">
      <c r="A98" s="354"/>
      <c r="B98" s="229"/>
      <c r="C98" s="231" t="s">
        <v>46</v>
      </c>
    </row>
    <row r="99" spans="1:3" ht="7.5" customHeight="1" hidden="1" thickBot="1">
      <c r="A99" s="355"/>
      <c r="B99" s="234"/>
      <c r="C99" s="235"/>
    </row>
    <row r="100" ht="12.75" hidden="1"/>
    <row r="101" ht="12.75" hidden="1"/>
  </sheetData>
  <mergeCells count="17">
    <mergeCell ref="A35:A37"/>
    <mergeCell ref="A38:A41"/>
    <mergeCell ref="A42:A46"/>
    <mergeCell ref="A47:A50"/>
    <mergeCell ref="A5:A14"/>
    <mergeCell ref="A15:A26"/>
    <mergeCell ref="A27:A31"/>
    <mergeCell ref="A32:A33"/>
    <mergeCell ref="A54:A57"/>
    <mergeCell ref="A58:A61"/>
    <mergeCell ref="A62:A64"/>
    <mergeCell ref="A65:A68"/>
    <mergeCell ref="A90:A99"/>
    <mergeCell ref="A69:A73"/>
    <mergeCell ref="A74:A79"/>
    <mergeCell ref="A84:A86"/>
    <mergeCell ref="A87:A89"/>
  </mergeCells>
  <printOptions/>
  <pageMargins left="0.45" right="0.39" top="0.56" bottom="0.54" header="0.5" footer="0.5"/>
  <pageSetup horizontalDpi="600" verticalDpi="600" orientation="portrait" paperSize="9" scale="80" r:id="rId2"/>
  <rowBreaks count="2" manualBreakCount="2">
    <brk id="41" max="16383" man="1"/>
    <brk id="73" max="16383" man="1"/>
  </rowBreaks>
  <colBreaks count="1" manualBreakCount="1">
    <brk id="3" max="16383" man="1"/>
  </col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topLeftCell="A13">
      <selection activeCell="A2" sqref="A2"/>
    </sheetView>
  </sheetViews>
  <sheetFormatPr defaultColWidth="9.140625" defaultRowHeight="12.75"/>
  <sheetData>
    <row r="1" spans="1:15" s="8" customFormat="1" ht="34.5" customHeight="1">
      <c r="A1" s="201" t="s">
        <v>518</v>
      </c>
      <c r="B1" s="127"/>
      <c r="C1" s="128"/>
      <c r="D1" s="128"/>
      <c r="E1" s="128"/>
      <c r="F1" s="128"/>
      <c r="G1" s="128"/>
      <c r="H1" s="128"/>
      <c r="I1" s="128"/>
      <c r="J1" s="128"/>
      <c r="K1" s="128"/>
      <c r="L1" s="128"/>
      <c r="M1" s="128"/>
      <c r="N1" s="128"/>
      <c r="O1" s="128"/>
    </row>
    <row r="2" spans="1:15" s="8" customFormat="1" ht="18.75" customHeight="1">
      <c r="A2" s="202" t="s">
        <v>381</v>
      </c>
      <c r="B2" s="203"/>
      <c r="C2" s="204"/>
      <c r="D2" s="204"/>
      <c r="E2" s="204"/>
      <c r="F2" s="204"/>
      <c r="G2" s="204"/>
      <c r="H2" s="204"/>
      <c r="I2" s="204"/>
      <c r="J2" s="204"/>
      <c r="K2" s="204"/>
      <c r="L2" s="204"/>
      <c r="M2" s="204"/>
      <c r="N2" s="204"/>
      <c r="O2" s="204"/>
    </row>
    <row r="6" spans="18:19" ht="12.75">
      <c r="R6" s="45"/>
      <c r="S6" s="205"/>
    </row>
    <row r="7" spans="18:19" ht="12.75">
      <c r="R7" s="45"/>
      <c r="S7" s="205"/>
    </row>
    <row r="8" spans="18:19" ht="12.75">
      <c r="R8" s="45"/>
      <c r="S8" s="205"/>
    </row>
    <row r="9" spans="18:19" ht="12.75">
      <c r="R9" s="45"/>
      <c r="S9" s="205"/>
    </row>
    <row r="15" spans="1:15" s="8" customFormat="1" ht="34.5" customHeight="1">
      <c r="A15" s="201" t="s">
        <v>528</v>
      </c>
      <c r="B15" s="127"/>
      <c r="C15" s="128"/>
      <c r="D15" s="128"/>
      <c r="E15" s="128"/>
      <c r="F15" s="128"/>
      <c r="G15" s="128"/>
      <c r="H15" s="128"/>
      <c r="I15" s="128"/>
      <c r="J15" s="128"/>
      <c r="K15" s="128"/>
      <c r="L15" s="128"/>
      <c r="M15" s="128"/>
      <c r="N15" s="128"/>
      <c r="O15" s="128"/>
    </row>
    <row r="16" spans="1:15" s="8" customFormat="1" ht="18.75" customHeight="1">
      <c r="A16" s="202" t="s">
        <v>381</v>
      </c>
      <c r="B16" s="203"/>
      <c r="C16" s="204"/>
      <c r="D16" s="204"/>
      <c r="E16" s="204"/>
      <c r="F16" s="204"/>
      <c r="G16" s="204"/>
      <c r="H16" s="204"/>
      <c r="I16" s="204"/>
      <c r="J16" s="204"/>
      <c r="K16" s="204"/>
      <c r="L16" s="204"/>
      <c r="M16" s="204"/>
      <c r="N16" s="204"/>
      <c r="O16" s="204"/>
    </row>
    <row r="52" spans="1:15" s="8" customFormat="1" ht="34.5" customHeight="1">
      <c r="A52" s="201" t="s">
        <v>416</v>
      </c>
      <c r="B52" s="127"/>
      <c r="C52" s="128"/>
      <c r="D52" s="128"/>
      <c r="E52" s="128"/>
      <c r="F52" s="128"/>
      <c r="G52" s="128"/>
      <c r="H52" s="128"/>
      <c r="I52" s="128"/>
      <c r="J52" s="128"/>
      <c r="K52" s="128"/>
      <c r="L52" s="128"/>
      <c r="M52" s="128"/>
      <c r="N52" s="128"/>
      <c r="O52" s="128"/>
    </row>
    <row r="53" spans="1:15" s="8" customFormat="1" ht="18.75" customHeight="1">
      <c r="A53" s="202" t="s">
        <v>381</v>
      </c>
      <c r="B53" s="203"/>
      <c r="C53" s="204"/>
      <c r="D53" s="204"/>
      <c r="E53" s="204"/>
      <c r="F53" s="204"/>
      <c r="G53" s="204"/>
      <c r="H53" s="204"/>
      <c r="I53" s="204"/>
      <c r="J53" s="204"/>
      <c r="K53" s="204"/>
      <c r="L53" s="204"/>
      <c r="M53" s="204"/>
      <c r="N53" s="204"/>
      <c r="O53" s="204"/>
    </row>
  </sheetData>
  <printOptions/>
  <pageMargins left="0.53" right="0.42" top="0.64" bottom="0.65" header="0.5" footer="0.5"/>
  <pageSetup horizontalDpi="600" verticalDpi="600" orientation="portrait" paperSize="9" scale="67"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4"/>
  <sheetViews>
    <sheetView showGridLines="0" workbookViewId="0" topLeftCell="A1">
      <selection activeCell="A2" sqref="A2"/>
    </sheetView>
  </sheetViews>
  <sheetFormatPr defaultColWidth="9.140625" defaultRowHeight="12.75"/>
  <sheetData>
    <row r="1" spans="1:14" s="8" customFormat="1" ht="34.5" customHeight="1">
      <c r="A1" s="201" t="s">
        <v>501</v>
      </c>
      <c r="B1" s="127"/>
      <c r="C1" s="128"/>
      <c r="D1" s="128"/>
      <c r="E1" s="128"/>
      <c r="F1" s="128"/>
      <c r="G1" s="128"/>
      <c r="H1" s="128"/>
      <c r="I1" s="128"/>
      <c r="J1" s="128"/>
      <c r="K1" s="128"/>
      <c r="L1" s="128"/>
      <c r="M1" s="128"/>
      <c r="N1" s="128"/>
    </row>
    <row r="2" spans="1:14" s="8" customFormat="1" ht="12.75">
      <c r="A2" s="202" t="s">
        <v>381</v>
      </c>
      <c r="B2" s="203"/>
      <c r="C2" s="204"/>
      <c r="D2" s="204"/>
      <c r="E2" s="204"/>
      <c r="F2" s="204"/>
      <c r="G2" s="204"/>
      <c r="H2" s="204"/>
      <c r="I2" s="204"/>
      <c r="J2" s="204"/>
      <c r="K2" s="204"/>
      <c r="L2" s="204"/>
      <c r="M2" s="204"/>
      <c r="N2" s="204"/>
    </row>
    <row r="33" spans="1:14" s="8" customFormat="1" ht="34.5" customHeight="1">
      <c r="A33" s="201" t="s">
        <v>502</v>
      </c>
      <c r="B33" s="127"/>
      <c r="C33" s="128"/>
      <c r="D33" s="128"/>
      <c r="E33" s="128"/>
      <c r="F33" s="128"/>
      <c r="G33" s="128"/>
      <c r="H33" s="128"/>
      <c r="I33" s="128"/>
      <c r="J33" s="128"/>
      <c r="K33" s="128"/>
      <c r="L33" s="128"/>
      <c r="M33" s="128"/>
      <c r="N33" s="128"/>
    </row>
    <row r="34" spans="1:14" s="8" customFormat="1" ht="12.75">
      <c r="A34" s="202" t="s">
        <v>381</v>
      </c>
      <c r="B34" s="203"/>
      <c r="C34" s="204"/>
      <c r="D34" s="204"/>
      <c r="E34" s="204"/>
      <c r="F34" s="204"/>
      <c r="G34" s="204"/>
      <c r="H34" s="204"/>
      <c r="I34" s="204"/>
      <c r="J34" s="204"/>
      <c r="K34" s="204"/>
      <c r="L34" s="204"/>
      <c r="M34" s="204"/>
      <c r="N34" s="204"/>
    </row>
    <row r="66" spans="1:14" s="8" customFormat="1" ht="34.5" customHeight="1">
      <c r="A66" s="201" t="s">
        <v>503</v>
      </c>
      <c r="B66" s="127"/>
      <c r="C66" s="128"/>
      <c r="D66" s="128"/>
      <c r="E66" s="128"/>
      <c r="F66" s="128"/>
      <c r="G66" s="128"/>
      <c r="H66" s="128"/>
      <c r="I66" s="128"/>
      <c r="J66" s="128"/>
      <c r="K66" s="128"/>
      <c r="L66" s="128"/>
      <c r="M66" s="128"/>
      <c r="N66" s="128"/>
    </row>
    <row r="67" spans="1:14" s="8" customFormat="1" ht="12.75">
      <c r="A67" s="202" t="s">
        <v>381</v>
      </c>
      <c r="B67" s="203"/>
      <c r="C67" s="204"/>
      <c r="D67" s="204"/>
      <c r="E67" s="204"/>
      <c r="F67" s="204"/>
      <c r="G67" s="204"/>
      <c r="H67" s="204"/>
      <c r="I67" s="204"/>
      <c r="J67" s="204"/>
      <c r="K67" s="204"/>
      <c r="L67" s="204"/>
      <c r="M67" s="204"/>
      <c r="N67" s="204"/>
    </row>
    <row r="99" spans="1:14" s="8" customFormat="1" ht="34.5" customHeight="1">
      <c r="A99" s="201" t="s">
        <v>504</v>
      </c>
      <c r="B99" s="127"/>
      <c r="C99" s="128"/>
      <c r="D99" s="128"/>
      <c r="E99" s="128"/>
      <c r="F99" s="128"/>
      <c r="G99" s="128"/>
      <c r="H99" s="128"/>
      <c r="I99" s="128"/>
      <c r="J99" s="128"/>
      <c r="K99" s="128"/>
      <c r="L99" s="128"/>
      <c r="M99" s="128"/>
      <c r="N99" s="128"/>
    </row>
    <row r="100" spans="1:14" s="8" customFormat="1" ht="12.75">
      <c r="A100" s="202" t="s">
        <v>381</v>
      </c>
      <c r="B100" s="203"/>
      <c r="C100" s="204"/>
      <c r="D100" s="204"/>
      <c r="E100" s="204"/>
      <c r="F100" s="204"/>
      <c r="G100" s="204"/>
      <c r="H100" s="204"/>
      <c r="I100" s="204"/>
      <c r="J100" s="204"/>
      <c r="K100" s="204"/>
      <c r="L100" s="204"/>
      <c r="M100" s="204"/>
      <c r="N100" s="204"/>
    </row>
    <row r="132" spans="1:14" s="8" customFormat="1" ht="34.5" customHeight="1">
      <c r="A132" s="201" t="s">
        <v>505</v>
      </c>
      <c r="B132" s="127"/>
      <c r="C132" s="128"/>
      <c r="D132" s="128"/>
      <c r="E132" s="128"/>
      <c r="F132" s="128"/>
      <c r="G132" s="128"/>
      <c r="H132" s="128"/>
      <c r="I132" s="128"/>
      <c r="J132" s="128"/>
      <c r="K132" s="128"/>
      <c r="L132" s="128"/>
      <c r="M132" s="128"/>
      <c r="N132" s="128"/>
    </row>
    <row r="133" spans="1:14" s="8" customFormat="1" ht="12.75">
      <c r="A133" s="202" t="s">
        <v>381</v>
      </c>
      <c r="B133" s="203"/>
      <c r="C133" s="204"/>
      <c r="D133" s="204"/>
      <c r="E133" s="204"/>
      <c r="F133" s="204"/>
      <c r="G133" s="204"/>
      <c r="H133" s="204"/>
      <c r="I133" s="204"/>
      <c r="J133" s="204"/>
      <c r="K133" s="204"/>
      <c r="L133" s="204"/>
      <c r="M133" s="204"/>
      <c r="N133" s="204"/>
    </row>
    <row r="165" spans="1:14" s="8" customFormat="1" ht="34.5" customHeight="1">
      <c r="A165" s="201" t="s">
        <v>506</v>
      </c>
      <c r="B165" s="127"/>
      <c r="C165" s="128"/>
      <c r="D165" s="128"/>
      <c r="E165" s="128"/>
      <c r="F165" s="128"/>
      <c r="G165" s="128"/>
      <c r="H165" s="128"/>
      <c r="I165" s="128"/>
      <c r="J165" s="128"/>
      <c r="K165" s="128"/>
      <c r="L165" s="128"/>
      <c r="M165" s="128"/>
      <c r="N165" s="128"/>
    </row>
    <row r="166" spans="1:14" s="8" customFormat="1" ht="12.75">
      <c r="A166" s="202" t="s">
        <v>381</v>
      </c>
      <c r="B166" s="203"/>
      <c r="C166" s="204"/>
      <c r="D166" s="204"/>
      <c r="E166" s="204"/>
      <c r="F166" s="204"/>
      <c r="G166" s="204"/>
      <c r="H166" s="204"/>
      <c r="I166" s="204"/>
      <c r="J166" s="204"/>
      <c r="K166" s="204"/>
      <c r="L166" s="204"/>
      <c r="M166" s="204"/>
      <c r="N166" s="204"/>
    </row>
    <row r="198" spans="1:14" s="8" customFormat="1" ht="34.5" customHeight="1">
      <c r="A198" s="201" t="s">
        <v>75</v>
      </c>
      <c r="B198" s="127"/>
      <c r="C198" s="128"/>
      <c r="D198" s="128"/>
      <c r="E198" s="128"/>
      <c r="F198" s="128"/>
      <c r="G198" s="128"/>
      <c r="H198" s="128"/>
      <c r="I198" s="128"/>
      <c r="J198" s="128"/>
      <c r="K198" s="128"/>
      <c r="L198" s="128"/>
      <c r="M198" s="128"/>
      <c r="N198" s="128"/>
    </row>
    <row r="199" spans="1:14" s="8" customFormat="1" ht="12.75">
      <c r="A199" s="202" t="s">
        <v>381</v>
      </c>
      <c r="B199" s="203"/>
      <c r="C199" s="204"/>
      <c r="D199" s="204"/>
      <c r="E199" s="204"/>
      <c r="F199" s="204"/>
      <c r="G199" s="204"/>
      <c r="H199" s="204"/>
      <c r="I199" s="204"/>
      <c r="J199" s="204"/>
      <c r="K199" s="204"/>
      <c r="L199" s="204"/>
      <c r="M199" s="204"/>
      <c r="N199" s="204"/>
    </row>
    <row r="230" spans="1:14" s="8" customFormat="1" ht="34.5" customHeight="1">
      <c r="A230" s="201" t="s">
        <v>76</v>
      </c>
      <c r="B230" s="127"/>
      <c r="C230" s="128"/>
      <c r="D230" s="128"/>
      <c r="E230" s="128"/>
      <c r="F230" s="128"/>
      <c r="G230" s="128"/>
      <c r="H230" s="128"/>
      <c r="I230" s="128"/>
      <c r="J230" s="128"/>
      <c r="K230" s="128"/>
      <c r="L230" s="128"/>
      <c r="M230" s="128"/>
      <c r="N230" s="128"/>
    </row>
    <row r="231" spans="1:14" s="8" customFormat="1" ht="12.75">
      <c r="A231" s="202" t="s">
        <v>381</v>
      </c>
      <c r="B231" s="203"/>
      <c r="C231" s="204"/>
      <c r="D231" s="204"/>
      <c r="E231" s="204"/>
      <c r="F231" s="204"/>
      <c r="G231" s="204"/>
      <c r="H231" s="204"/>
      <c r="I231" s="204"/>
      <c r="J231" s="204"/>
      <c r="K231" s="204"/>
      <c r="L231" s="204"/>
      <c r="M231" s="204"/>
      <c r="N231" s="204"/>
    </row>
    <row r="263" spans="1:14" s="8" customFormat="1" ht="34.5" customHeight="1">
      <c r="A263" s="201" t="s">
        <v>77</v>
      </c>
      <c r="B263" s="127"/>
      <c r="C263" s="128"/>
      <c r="D263" s="128"/>
      <c r="E263" s="128"/>
      <c r="F263" s="128"/>
      <c r="G263" s="128"/>
      <c r="H263" s="128"/>
      <c r="I263" s="128"/>
      <c r="J263" s="128"/>
      <c r="K263" s="128"/>
      <c r="L263" s="128"/>
      <c r="M263" s="128"/>
      <c r="N263" s="128"/>
    </row>
    <row r="264" spans="1:14" s="8" customFormat="1" ht="12.75">
      <c r="A264" s="202" t="s">
        <v>381</v>
      </c>
      <c r="B264" s="203"/>
      <c r="C264" s="204"/>
      <c r="D264" s="204"/>
      <c r="E264" s="204"/>
      <c r="F264" s="204"/>
      <c r="G264" s="204"/>
      <c r="H264" s="204"/>
      <c r="I264" s="204"/>
      <c r="J264" s="204"/>
      <c r="K264" s="204"/>
      <c r="L264" s="204"/>
      <c r="M264" s="204"/>
      <c r="N264" s="204"/>
    </row>
  </sheetData>
  <printOptions/>
  <pageMargins left="0.51" right="0.55" top="0.67" bottom="0.6" header="0.5" footer="0.5"/>
  <pageSetup horizontalDpi="600" verticalDpi="600" orientation="portrait" paperSize="9" scale="67" r:id="rId2"/>
  <rowBreaks count="4" manualBreakCount="4">
    <brk id="65" max="16383" man="1"/>
    <brk id="131" max="16383" man="1"/>
    <brk id="197" max="16383" man="1"/>
    <brk id="262" max="16383" man="1"/>
  </row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topLeftCell="A1">
      <selection activeCell="A2" sqref="A2"/>
    </sheetView>
  </sheetViews>
  <sheetFormatPr defaultColWidth="9.140625" defaultRowHeight="12.75"/>
  <cols>
    <col min="1" max="1" width="4.421875" style="66" customWidth="1"/>
    <col min="2" max="2" width="44.57421875" style="66" customWidth="1"/>
    <col min="3" max="3" width="21.140625" style="66" customWidth="1"/>
    <col min="4" max="4" width="15.00390625" style="57" customWidth="1"/>
    <col min="5" max="5" width="32.7109375" style="66" bestFit="1" customWidth="1"/>
    <col min="6" max="16384" width="9.140625" style="66" customWidth="1"/>
  </cols>
  <sheetData>
    <row r="1" spans="1:5" s="8" customFormat="1" ht="36.75" customHeight="1">
      <c r="A1" s="201" t="s">
        <v>478</v>
      </c>
      <c r="B1" s="127"/>
      <c r="C1" s="128"/>
      <c r="D1" s="128"/>
      <c r="E1" s="128"/>
    </row>
    <row r="2" spans="1:5" s="8" customFormat="1" ht="18.75" customHeight="1">
      <c r="A2" s="139" t="s">
        <v>386</v>
      </c>
      <c r="B2" s="203"/>
      <c r="C2" s="204"/>
      <c r="D2" s="204"/>
      <c r="E2" s="204"/>
    </row>
    <row r="3" spans="1:5" s="8" customFormat="1" ht="18.75" customHeight="1">
      <c r="A3" s="202" t="s">
        <v>381</v>
      </c>
      <c r="B3" s="203"/>
      <c r="C3" s="204"/>
      <c r="D3" s="204"/>
      <c r="E3" s="204"/>
    </row>
    <row r="4" spans="1:5" s="288" customFormat="1" ht="27.6">
      <c r="A4" s="285"/>
      <c r="B4" s="285" t="s">
        <v>78</v>
      </c>
      <c r="C4" s="286" t="s">
        <v>385</v>
      </c>
      <c r="D4" s="287" t="s">
        <v>79</v>
      </c>
      <c r="E4" s="286" t="s">
        <v>325</v>
      </c>
    </row>
    <row r="5" spans="1:5" ht="15.6">
      <c r="A5" s="131" t="s">
        <v>80</v>
      </c>
      <c r="B5" s="131" t="s">
        <v>479</v>
      </c>
      <c r="C5" s="131" t="s">
        <v>295</v>
      </c>
      <c r="D5" s="289">
        <v>228</v>
      </c>
      <c r="E5" s="290" t="s">
        <v>346</v>
      </c>
    </row>
    <row r="6" spans="1:10" ht="15.6">
      <c r="A6" s="131" t="s">
        <v>81</v>
      </c>
      <c r="B6" s="131" t="s">
        <v>480</v>
      </c>
      <c r="C6" s="131" t="s">
        <v>295</v>
      </c>
      <c r="D6" s="289">
        <v>159</v>
      </c>
      <c r="E6" s="290" t="s">
        <v>348</v>
      </c>
      <c r="H6"/>
      <c r="J6" s="291"/>
    </row>
    <row r="7" spans="1:10" ht="15.6">
      <c r="A7" s="131" t="s">
        <v>82</v>
      </c>
      <c r="B7" s="131" t="s">
        <v>481</v>
      </c>
      <c r="C7" s="131" t="s">
        <v>308</v>
      </c>
      <c r="D7" s="289">
        <v>139</v>
      </c>
      <c r="E7" s="290" t="s">
        <v>348</v>
      </c>
      <c r="H7"/>
      <c r="J7" s="291"/>
    </row>
    <row r="8" spans="1:10" ht="15.6">
      <c r="A8" s="131" t="s">
        <v>83</v>
      </c>
      <c r="B8" s="131" t="s">
        <v>482</v>
      </c>
      <c r="C8" s="131" t="s">
        <v>309</v>
      </c>
      <c r="D8" s="289">
        <v>58</v>
      </c>
      <c r="E8" s="290" t="s">
        <v>360</v>
      </c>
      <c r="F8" s="76"/>
      <c r="H8"/>
      <c r="J8" s="291"/>
    </row>
    <row r="9" spans="1:10" ht="15.6">
      <c r="A9" s="131" t="s">
        <v>84</v>
      </c>
      <c r="B9" s="131" t="s">
        <v>483</v>
      </c>
      <c r="C9" s="131" t="s">
        <v>309</v>
      </c>
      <c r="D9" s="289">
        <v>52</v>
      </c>
      <c r="E9" s="290" t="s">
        <v>348</v>
      </c>
      <c r="F9" s="76"/>
      <c r="H9"/>
      <c r="J9" s="291"/>
    </row>
    <row r="10" spans="1:10" ht="15.6">
      <c r="A10" s="131" t="s">
        <v>85</v>
      </c>
      <c r="B10" s="131" t="s">
        <v>484</v>
      </c>
      <c r="C10" s="131" t="s">
        <v>309</v>
      </c>
      <c r="D10" s="289">
        <v>37</v>
      </c>
      <c r="E10" s="290" t="s">
        <v>359</v>
      </c>
      <c r="F10" s="76"/>
      <c r="H10"/>
      <c r="J10" s="291"/>
    </row>
    <row r="11" spans="1:10" ht="15.6">
      <c r="A11" s="131" t="s">
        <v>86</v>
      </c>
      <c r="B11" s="131" t="s">
        <v>485</v>
      </c>
      <c r="C11" s="131" t="s">
        <v>309</v>
      </c>
      <c r="D11" s="289">
        <v>25</v>
      </c>
      <c r="E11" s="290" t="s">
        <v>353</v>
      </c>
      <c r="F11" s="76"/>
      <c r="J11" s="291"/>
    </row>
    <row r="12" spans="1:6" ht="15.6">
      <c r="A12" s="131" t="s">
        <v>87</v>
      </c>
      <c r="B12" s="131" t="s">
        <v>486</v>
      </c>
      <c r="C12" s="131" t="s">
        <v>309</v>
      </c>
      <c r="D12" s="289">
        <v>11</v>
      </c>
      <c r="E12" s="290" t="s">
        <v>487</v>
      </c>
      <c r="F12" s="76"/>
    </row>
    <row r="13" spans="1:6" ht="15.6">
      <c r="A13" s="131" t="s">
        <v>88</v>
      </c>
      <c r="B13" s="131" t="s">
        <v>488</v>
      </c>
      <c r="C13" s="131" t="s">
        <v>296</v>
      </c>
      <c r="D13" s="289">
        <v>91</v>
      </c>
      <c r="E13" s="290" t="s">
        <v>356</v>
      </c>
      <c r="F13" s="76"/>
    </row>
    <row r="14" spans="1:6" ht="15.6">
      <c r="A14" s="131" t="s">
        <v>89</v>
      </c>
      <c r="B14" s="131" t="s">
        <v>489</v>
      </c>
      <c r="C14" s="131" t="s">
        <v>296</v>
      </c>
      <c r="D14" s="289">
        <v>40</v>
      </c>
      <c r="E14" s="290" t="s">
        <v>349</v>
      </c>
      <c r="F14" s="76"/>
    </row>
    <row r="15" spans="1:6" ht="15.6">
      <c r="A15" s="131" t="s">
        <v>90</v>
      </c>
      <c r="B15" s="131" t="s">
        <v>490</v>
      </c>
      <c r="C15" s="131" t="s">
        <v>296</v>
      </c>
      <c r="D15" s="289">
        <v>33</v>
      </c>
      <c r="E15" s="290" t="s">
        <v>356</v>
      </c>
      <c r="F15" s="76"/>
    </row>
    <row r="16" spans="1:5" s="294" customFormat="1" ht="27" customHeight="1">
      <c r="A16" s="292"/>
      <c r="B16" s="292" t="s">
        <v>311</v>
      </c>
      <c r="C16" s="292"/>
      <c r="D16" s="293">
        <f>SUM(D5:D15)</f>
        <v>873</v>
      </c>
      <c r="E16" s="292"/>
    </row>
    <row r="18" spans="1:5" s="8" customFormat="1" ht="36.75" customHeight="1">
      <c r="A18" s="201" t="s">
        <v>93</v>
      </c>
      <c r="B18" s="127"/>
      <c r="C18" s="128"/>
      <c r="D18" s="128"/>
      <c r="E18" s="128"/>
    </row>
    <row r="52" spans="1:5" s="8" customFormat="1" ht="36.75" customHeight="1">
      <c r="A52" s="201" t="s">
        <v>491</v>
      </c>
      <c r="B52" s="127"/>
      <c r="C52" s="128"/>
      <c r="D52" s="128"/>
      <c r="E52" s="128"/>
    </row>
    <row r="59" spans="2:3" ht="12.75">
      <c r="B59" s="66" t="s">
        <v>296</v>
      </c>
      <c r="C59" s="66">
        <v>159</v>
      </c>
    </row>
    <row r="60" spans="2:3" ht="12.75">
      <c r="B60" s="66" t="s">
        <v>91</v>
      </c>
      <c r="C60" s="66">
        <v>51</v>
      </c>
    </row>
    <row r="61" spans="2:3" ht="12.75">
      <c r="B61" s="66" t="s">
        <v>295</v>
      </c>
      <c r="C61" s="66">
        <v>10</v>
      </c>
    </row>
    <row r="62" spans="2:3" ht="12.75">
      <c r="B62" s="66" t="s">
        <v>92</v>
      </c>
      <c r="C62" s="66">
        <v>237</v>
      </c>
    </row>
    <row r="78" spans="1:5" s="8" customFormat="1" ht="36.75" customHeight="1">
      <c r="A78" s="201" t="s">
        <v>94</v>
      </c>
      <c r="B78" s="127"/>
      <c r="C78" s="128"/>
      <c r="D78" s="128"/>
      <c r="E78" s="128"/>
    </row>
  </sheetData>
  <printOptions/>
  <pageMargins left="0.46" right="0.42" top="0.64" bottom="0.57" header="0.5" footer="0.5"/>
  <pageSetup horizontalDpi="600" verticalDpi="600" orientation="portrait" paperSize="9" scale="80" r:id="rId2"/>
  <rowBreaks count="1" manualBreakCount="1">
    <brk id="51" max="16383" man="1"/>
  </rowBreaks>
  <colBreaks count="1" manualBreakCount="1">
    <brk id="5" max="16383" man="1"/>
  </col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workbookViewId="0" topLeftCell="A154">
      <selection activeCell="A2" sqref="A2"/>
    </sheetView>
  </sheetViews>
  <sheetFormatPr defaultColWidth="9.140625" defaultRowHeight="12.75"/>
  <sheetData>
    <row r="1" spans="1:11" s="8" customFormat="1" ht="28.5" customHeight="1">
      <c r="A1" s="201" t="s">
        <v>99</v>
      </c>
      <c r="B1" s="127"/>
      <c r="C1" s="128"/>
      <c r="D1" s="128"/>
      <c r="E1" s="128"/>
      <c r="F1" s="128"/>
      <c r="G1" s="128"/>
      <c r="H1" s="128"/>
      <c r="I1" s="128"/>
      <c r="J1" s="128"/>
      <c r="K1" s="128"/>
    </row>
    <row r="2" spans="1:11" s="8" customFormat="1" ht="15" customHeight="1">
      <c r="A2" s="139" t="s">
        <v>386</v>
      </c>
      <c r="B2" s="203"/>
      <c r="C2" s="204"/>
      <c r="D2" s="204"/>
      <c r="E2" s="204"/>
      <c r="F2" s="204"/>
      <c r="G2" s="204"/>
      <c r="H2" s="204"/>
      <c r="I2" s="204"/>
      <c r="J2" s="204"/>
      <c r="K2" s="204"/>
    </row>
    <row r="3" spans="1:11" s="8" customFormat="1" ht="18.75" customHeight="1">
      <c r="A3" s="202" t="s">
        <v>381</v>
      </c>
      <c r="B3" s="203"/>
      <c r="C3" s="204"/>
      <c r="D3" s="204"/>
      <c r="E3" s="204"/>
      <c r="F3" s="204"/>
      <c r="G3" s="204"/>
      <c r="H3" s="204"/>
      <c r="I3" s="204"/>
      <c r="J3" s="204"/>
      <c r="K3" s="204"/>
    </row>
    <row r="4" spans="1:11" s="8" customFormat="1" ht="28.5" customHeight="1">
      <c r="A4" s="201" t="s">
        <v>100</v>
      </c>
      <c r="B4" s="127"/>
      <c r="C4" s="128"/>
      <c r="D4" s="128"/>
      <c r="E4" s="128"/>
      <c r="F4" s="128"/>
      <c r="G4" s="128"/>
      <c r="H4" s="128"/>
      <c r="I4" s="128"/>
      <c r="J4" s="128"/>
      <c r="K4" s="128"/>
    </row>
    <row r="5" spans="1:11" s="8" customFormat="1" ht="15" customHeight="1">
      <c r="A5" s="139" t="s">
        <v>101</v>
      </c>
      <c r="B5" s="203"/>
      <c r="C5" s="204"/>
      <c r="D5" s="204"/>
      <c r="E5" s="204"/>
      <c r="F5" s="204"/>
      <c r="G5" s="204"/>
      <c r="H5" s="204"/>
      <c r="I5" s="204"/>
      <c r="J5" s="204"/>
      <c r="K5" s="204"/>
    </row>
    <row r="32" spans="1:11" s="8" customFormat="1" ht="28.5" customHeight="1">
      <c r="A32" s="201" t="s">
        <v>387</v>
      </c>
      <c r="B32" s="127"/>
      <c r="C32" s="128"/>
      <c r="D32" s="128"/>
      <c r="E32" s="128"/>
      <c r="F32" s="128"/>
      <c r="G32" s="128"/>
      <c r="H32" s="128"/>
      <c r="I32" s="128"/>
      <c r="J32" s="128"/>
      <c r="K32" s="128"/>
    </row>
    <row r="33" spans="1:11" s="8" customFormat="1" ht="15" customHeight="1">
      <c r="A33" s="139" t="s">
        <v>101</v>
      </c>
      <c r="B33" s="203"/>
      <c r="C33" s="204"/>
      <c r="D33" s="204"/>
      <c r="E33" s="204"/>
      <c r="F33" s="204"/>
      <c r="G33" s="204"/>
      <c r="H33" s="204"/>
      <c r="I33" s="204"/>
      <c r="J33" s="204"/>
      <c r="K33" s="204"/>
    </row>
    <row r="57" spans="1:11" s="8" customFormat="1" ht="28.5" customHeight="1">
      <c r="A57" s="201" t="s">
        <v>388</v>
      </c>
      <c r="B57" s="127"/>
      <c r="C57" s="128"/>
      <c r="D57" s="128"/>
      <c r="E57" s="128"/>
      <c r="F57" s="128"/>
      <c r="G57" s="128"/>
      <c r="H57" s="128"/>
      <c r="I57" s="128"/>
      <c r="J57" s="128"/>
      <c r="K57" s="128"/>
    </row>
    <row r="58" spans="1:11" s="8" customFormat="1" ht="15" customHeight="1">
      <c r="A58" s="139" t="s">
        <v>101</v>
      </c>
      <c r="B58" s="203"/>
      <c r="C58" s="204"/>
      <c r="D58" s="204"/>
      <c r="E58" s="204"/>
      <c r="F58" s="204"/>
      <c r="G58" s="204"/>
      <c r="H58" s="204"/>
      <c r="I58" s="204"/>
      <c r="J58" s="204"/>
      <c r="K58" s="204"/>
    </row>
    <row r="81" spans="1:11" s="8" customFormat="1" ht="28.5" customHeight="1">
      <c r="A81" s="201" t="s">
        <v>389</v>
      </c>
      <c r="B81" s="127"/>
      <c r="C81" s="128"/>
      <c r="D81" s="128"/>
      <c r="E81" s="128"/>
      <c r="F81" s="128"/>
      <c r="G81" s="128"/>
      <c r="H81" s="128"/>
      <c r="I81" s="128"/>
      <c r="J81" s="128"/>
      <c r="K81" s="128"/>
    </row>
    <row r="82" spans="1:11" s="8" customFormat="1" ht="15" customHeight="1">
      <c r="A82" s="139" t="s">
        <v>391</v>
      </c>
      <c r="B82" s="203"/>
      <c r="C82" s="204"/>
      <c r="D82" s="204"/>
      <c r="E82" s="204"/>
      <c r="F82" s="204"/>
      <c r="G82" s="204"/>
      <c r="H82" s="204"/>
      <c r="I82" s="204"/>
      <c r="J82" s="204"/>
      <c r="K82" s="204"/>
    </row>
    <row r="105" spans="1:11" s="8" customFormat="1" ht="28.5" customHeight="1">
      <c r="A105" s="201" t="s">
        <v>390</v>
      </c>
      <c r="B105" s="127"/>
      <c r="C105" s="128"/>
      <c r="D105" s="128"/>
      <c r="E105" s="128"/>
      <c r="F105" s="128"/>
      <c r="G105" s="128"/>
      <c r="H105" s="128"/>
      <c r="I105" s="128"/>
      <c r="J105" s="128"/>
      <c r="K105" s="128"/>
    </row>
    <row r="106" spans="1:11" s="8" customFormat="1" ht="15" customHeight="1">
      <c r="A106" s="139" t="s">
        <v>391</v>
      </c>
      <c r="B106" s="203"/>
      <c r="C106" s="204"/>
      <c r="D106" s="204"/>
      <c r="E106" s="204"/>
      <c r="F106" s="204"/>
      <c r="G106" s="204"/>
      <c r="H106" s="204"/>
      <c r="I106" s="204"/>
      <c r="J106" s="204"/>
      <c r="K106" s="204"/>
    </row>
    <row r="129" spans="1:11" s="8" customFormat="1" ht="28.5" customHeight="1">
      <c r="A129" s="201" t="s">
        <v>393</v>
      </c>
      <c r="B129" s="127"/>
      <c r="C129" s="128"/>
      <c r="D129" s="128"/>
      <c r="E129" s="128"/>
      <c r="F129" s="128"/>
      <c r="G129" s="128"/>
      <c r="H129" s="128"/>
      <c r="I129" s="128"/>
      <c r="J129" s="128"/>
      <c r="K129" s="128"/>
    </row>
    <row r="130" spans="1:11" s="8" customFormat="1" ht="15" customHeight="1">
      <c r="A130" s="139" t="s">
        <v>392</v>
      </c>
      <c r="B130" s="203"/>
      <c r="C130" s="204"/>
      <c r="D130" s="204"/>
      <c r="E130" s="204"/>
      <c r="F130" s="204"/>
      <c r="G130" s="204"/>
      <c r="H130" s="204"/>
      <c r="I130" s="204"/>
      <c r="J130" s="204"/>
      <c r="K130" s="204"/>
    </row>
    <row r="155" spans="1:11" s="8" customFormat="1" ht="28.5" customHeight="1">
      <c r="A155" s="201" t="s">
        <v>49</v>
      </c>
      <c r="B155" s="127"/>
      <c r="C155" s="128"/>
      <c r="D155" s="128"/>
      <c r="E155" s="128"/>
      <c r="F155" s="128"/>
      <c r="G155" s="128"/>
      <c r="H155" s="128"/>
      <c r="I155" s="128"/>
      <c r="J155" s="128"/>
      <c r="K155" s="128"/>
    </row>
    <row r="156" spans="1:11" s="8" customFormat="1" ht="15" customHeight="1">
      <c r="A156" s="139" t="s">
        <v>395</v>
      </c>
      <c r="B156" s="203"/>
      <c r="C156" s="204"/>
      <c r="D156" s="204"/>
      <c r="E156" s="204"/>
      <c r="F156" s="204"/>
      <c r="G156" s="204"/>
      <c r="H156" s="204"/>
      <c r="I156" s="204"/>
      <c r="J156" s="204"/>
      <c r="K156" s="204"/>
    </row>
  </sheetData>
  <printOptions/>
  <pageMargins left="0.51" right="0.37" top="0.58" bottom="0.61" header="0.5" footer="0.5"/>
  <pageSetup horizontalDpi="600" verticalDpi="600" orientation="portrait" paperSize="9" scale="95" r:id="rId2"/>
  <rowBreaks count="3" manualBreakCount="3">
    <brk id="56" max="16383" man="1"/>
    <brk id="104" max="16383" man="1"/>
    <brk id="154" max="16383" man="1"/>
  </rowBreaks>
  <colBreaks count="1" manualBreakCount="1">
    <brk id="11" max="16383" man="1"/>
  </col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topLeftCell="A4">
      <selection activeCell="A2" sqref="A2"/>
    </sheetView>
  </sheetViews>
  <sheetFormatPr defaultColWidth="9.140625" defaultRowHeight="12.75"/>
  <cols>
    <col min="1" max="1" width="33.421875" style="110" customWidth="1"/>
    <col min="2" max="7" width="13.7109375" style="111" customWidth="1"/>
    <col min="8" max="16384" width="9.140625" style="110" customWidth="1"/>
  </cols>
  <sheetData>
    <row r="1" spans="1:7" s="8" customFormat="1" ht="30" customHeight="1">
      <c r="A1" s="201" t="s">
        <v>507</v>
      </c>
      <c r="B1" s="127"/>
      <c r="C1" s="128"/>
      <c r="D1" s="128"/>
      <c r="E1" s="128"/>
      <c r="F1" s="128"/>
      <c r="G1" s="128"/>
    </row>
    <row r="2" spans="1:7" s="8" customFormat="1" ht="20.25" customHeight="1">
      <c r="A2" s="276" t="s">
        <v>381</v>
      </c>
      <c r="B2" s="203"/>
      <c r="C2" s="204"/>
      <c r="D2" s="204"/>
      <c r="E2" s="204"/>
      <c r="F2" s="204"/>
      <c r="G2" s="204"/>
    </row>
    <row r="3" spans="1:7" s="66" customFormat="1" ht="12.75" customHeight="1">
      <c r="A3" s="196"/>
      <c r="B3" s="197"/>
      <c r="C3" s="197"/>
      <c r="D3" s="197"/>
      <c r="E3" s="197"/>
      <c r="F3" s="197"/>
      <c r="G3" s="197"/>
    </row>
    <row r="4" spans="1:7" s="112" customFormat="1" ht="104.25" customHeight="1">
      <c r="A4" s="198"/>
      <c r="B4" s="199" t="s">
        <v>239</v>
      </c>
      <c r="C4" s="199" t="s">
        <v>302</v>
      </c>
      <c r="D4" s="199" t="s">
        <v>296</v>
      </c>
      <c r="E4" s="199" t="s">
        <v>309</v>
      </c>
      <c r="F4" s="199" t="s">
        <v>308</v>
      </c>
      <c r="G4" s="199" t="s">
        <v>326</v>
      </c>
    </row>
    <row r="5" spans="1:7" ht="18" customHeight="1">
      <c r="A5" s="160" t="s">
        <v>397</v>
      </c>
      <c r="B5" s="163">
        <v>62938</v>
      </c>
      <c r="C5" s="163">
        <v>13749</v>
      </c>
      <c r="D5" s="163">
        <v>3919</v>
      </c>
      <c r="E5" s="163">
        <v>4771</v>
      </c>
      <c r="F5" s="163">
        <v>1356</v>
      </c>
      <c r="G5" s="163">
        <v>3290</v>
      </c>
    </row>
    <row r="6" spans="1:7" ht="18" customHeight="1">
      <c r="A6" s="161" t="s">
        <v>398</v>
      </c>
      <c r="B6" s="164"/>
      <c r="C6" s="165">
        <f>C5/$B5</f>
        <v>0.21845308080968573</v>
      </c>
      <c r="D6" s="165">
        <f>D5/$B5</f>
        <v>0.062267628459754046</v>
      </c>
      <c r="E6" s="165">
        <f>E5/$B5</f>
        <v>0.07580476024023643</v>
      </c>
      <c r="F6" s="165">
        <f>F5/$B5</f>
        <v>0.021545012552035336</v>
      </c>
      <c r="G6" s="165">
        <f>G5/$B5</f>
        <v>0.05227366614763736</v>
      </c>
    </row>
    <row r="7" spans="1:7" ht="18" customHeight="1">
      <c r="A7" s="161" t="s">
        <v>399</v>
      </c>
      <c r="B7" s="163"/>
      <c r="C7" s="163"/>
      <c r="D7" s="165">
        <f>D5/$C5</f>
        <v>0.285038911920867</v>
      </c>
      <c r="E7" s="165">
        <f>E5/$C5</f>
        <v>0.34700705505854973</v>
      </c>
      <c r="F7" s="165">
        <f>F5/$C5</f>
        <v>0.09862535457124154</v>
      </c>
      <c r="G7" s="165">
        <f>G5/$C5</f>
        <v>0.23929013019128664</v>
      </c>
    </row>
    <row r="8" spans="1:7" ht="8.25" customHeight="1">
      <c r="A8" s="161"/>
      <c r="B8" s="163"/>
      <c r="C8" s="163"/>
      <c r="D8" s="165"/>
      <c r="E8" s="165"/>
      <c r="F8" s="165"/>
      <c r="G8" s="165"/>
    </row>
    <row r="9" spans="1:7" ht="16.2" thickBot="1">
      <c r="A9" s="162" t="s">
        <v>400</v>
      </c>
      <c r="B9" s="166"/>
      <c r="C9" s="166"/>
      <c r="D9" s="167"/>
      <c r="E9" s="167"/>
      <c r="F9" s="167"/>
      <c r="G9" s="167"/>
    </row>
    <row r="10" spans="1:7" ht="12.75">
      <c r="A10" s="168" t="s">
        <v>532</v>
      </c>
      <c r="B10" s="169">
        <v>0.10851949537640217</v>
      </c>
      <c r="C10" s="170">
        <v>0.15913884646156085</v>
      </c>
      <c r="D10" s="170">
        <v>0.15743812196989027</v>
      </c>
      <c r="E10" s="170">
        <v>0.2257388388178579</v>
      </c>
      <c r="F10" s="170">
        <v>0.09365781710914454</v>
      </c>
      <c r="G10" s="170">
        <v>0.14832826747720365</v>
      </c>
    </row>
    <row r="11" spans="1:7" ht="12.75">
      <c r="A11" s="171" t="s">
        <v>401</v>
      </c>
      <c r="B11" s="172">
        <v>0.12920652070291397</v>
      </c>
      <c r="C11" s="173">
        <v>0.1475016364826533</v>
      </c>
      <c r="D11" s="173">
        <v>0.12350089308497066</v>
      </c>
      <c r="E11" s="173">
        <v>0.15112135820582687</v>
      </c>
      <c r="F11" s="173">
        <v>0.1710914454277286</v>
      </c>
      <c r="G11" s="173">
        <v>0.1398176291793313</v>
      </c>
    </row>
    <row r="12" spans="1:7" ht="12.75">
      <c r="A12" s="171" t="s">
        <v>402</v>
      </c>
      <c r="B12" s="172">
        <v>0.11477962439225906</v>
      </c>
      <c r="C12" s="173">
        <v>0.12822750745508765</v>
      </c>
      <c r="D12" s="173">
        <v>0.12145955600918602</v>
      </c>
      <c r="E12" s="173">
        <v>0.12617899811360303</v>
      </c>
      <c r="F12" s="173">
        <v>0.16002949852507375</v>
      </c>
      <c r="G12" s="173">
        <v>0.14832826747720365</v>
      </c>
    </row>
    <row r="13" spans="1:7" ht="12.75">
      <c r="A13" s="171" t="s">
        <v>403</v>
      </c>
      <c r="B13" s="172">
        <v>0.11803679811878356</v>
      </c>
      <c r="C13" s="173">
        <v>0.09680704051203724</v>
      </c>
      <c r="D13" s="173">
        <v>0.16534830313855575</v>
      </c>
      <c r="E13" s="173">
        <v>0.05722070844686648</v>
      </c>
      <c r="F13" s="173">
        <v>0.08185840707964602</v>
      </c>
      <c r="G13" s="173">
        <v>0.08814589665653495</v>
      </c>
    </row>
    <row r="14" spans="1:7" ht="12.75">
      <c r="A14" s="171" t="s">
        <v>464</v>
      </c>
      <c r="B14" s="172">
        <v>0.11517684070037179</v>
      </c>
      <c r="C14" s="173">
        <v>0.08727907484180668</v>
      </c>
      <c r="D14" s="173">
        <v>0.0760398060729778</v>
      </c>
      <c r="E14" s="173">
        <v>0.11926220918046532</v>
      </c>
      <c r="F14" s="173">
        <v>0.0420353982300885</v>
      </c>
      <c r="G14" s="173">
        <v>0.08601823708206686</v>
      </c>
    </row>
    <row r="15" spans="1:7" ht="12.75">
      <c r="A15" s="171" t="s">
        <v>529</v>
      </c>
      <c r="B15" s="172">
        <v>0.07327846452063935</v>
      </c>
      <c r="C15" s="173">
        <v>0.08400610953523893</v>
      </c>
      <c r="D15" s="173">
        <v>0.07527430466955856</v>
      </c>
      <c r="E15" s="173">
        <v>0.0888702578075875</v>
      </c>
      <c r="F15" s="173">
        <v>0.07890855457227139</v>
      </c>
      <c r="G15" s="173">
        <v>0.09696048632218845</v>
      </c>
    </row>
    <row r="16" spans="1:7" ht="12.75">
      <c r="A16" s="171" t="s">
        <v>405</v>
      </c>
      <c r="B16" s="172">
        <v>0.05770758524261972</v>
      </c>
      <c r="C16" s="173">
        <v>0.0628409338861008</v>
      </c>
      <c r="D16" s="173">
        <v>0.06634345496300076</v>
      </c>
      <c r="E16" s="173">
        <v>0.06204150073359883</v>
      </c>
      <c r="F16" s="173">
        <v>0.08112094395280237</v>
      </c>
      <c r="G16" s="173">
        <v>0.03708206686930091</v>
      </c>
    </row>
    <row r="17" spans="1:7" ht="12.75">
      <c r="A17" s="171" t="s">
        <v>404</v>
      </c>
      <c r="B17" s="172">
        <v>0.06735199720359719</v>
      </c>
      <c r="C17" s="173">
        <v>0.05956796857953306</v>
      </c>
      <c r="D17" s="173">
        <v>0.05996427660117377</v>
      </c>
      <c r="E17" s="173">
        <v>0.04422552923915322</v>
      </c>
      <c r="F17" s="173">
        <v>0.05235988200589971</v>
      </c>
      <c r="G17" s="173">
        <v>0.07477203647416414</v>
      </c>
    </row>
    <row r="18" spans="1:7" ht="12.75">
      <c r="A18" s="171" t="s">
        <v>406</v>
      </c>
      <c r="B18" s="172">
        <v>0.02906034510152849</v>
      </c>
      <c r="C18" s="173">
        <v>0.04902174703614808</v>
      </c>
      <c r="D18" s="173">
        <v>0.035723398826231184</v>
      </c>
      <c r="E18" s="173">
        <v>0.016977572835883463</v>
      </c>
      <c r="F18" s="173">
        <v>0.02654867256637168</v>
      </c>
      <c r="G18" s="173">
        <v>0.029787234042553193</v>
      </c>
    </row>
    <row r="19" spans="1:7" ht="12.75">
      <c r="A19" s="171" t="s">
        <v>408</v>
      </c>
      <c r="B19" s="172">
        <v>0.02701070895166672</v>
      </c>
      <c r="C19" s="173">
        <v>0.03294785075278202</v>
      </c>
      <c r="D19" s="173">
        <v>0.02245470783363103</v>
      </c>
      <c r="E19" s="173">
        <v>0.0280863550618319</v>
      </c>
      <c r="F19" s="173">
        <v>0.04129793510324484</v>
      </c>
      <c r="G19" s="173">
        <v>0.023100303951367782</v>
      </c>
    </row>
    <row r="20" spans="1:7" ht="12.75">
      <c r="A20" s="171" t="s">
        <v>407</v>
      </c>
      <c r="B20" s="172">
        <v>0.032095077695509865</v>
      </c>
      <c r="C20" s="173">
        <v>0.02538366426649211</v>
      </c>
      <c r="D20" s="173">
        <v>0.029599387598877265</v>
      </c>
      <c r="E20" s="173">
        <v>0.015091175854118634</v>
      </c>
      <c r="F20" s="173">
        <v>0.025811209439528023</v>
      </c>
      <c r="G20" s="173">
        <v>0.036778115501519756</v>
      </c>
    </row>
    <row r="21" spans="1:7" ht="12.75">
      <c r="A21" s="171" t="s">
        <v>410</v>
      </c>
      <c r="B21" s="172">
        <v>0.02710604086561378</v>
      </c>
      <c r="C21" s="173">
        <v>0.02516546657938759</v>
      </c>
      <c r="D21" s="173">
        <v>0.02347537637152335</v>
      </c>
      <c r="E21" s="173">
        <v>0.027876755397191366</v>
      </c>
      <c r="F21" s="173">
        <v>0.0471976401179941</v>
      </c>
      <c r="G21" s="173">
        <v>0.02553191489361702</v>
      </c>
    </row>
    <row r="22" spans="1:7" ht="12.75">
      <c r="A22" s="171" t="s">
        <v>411</v>
      </c>
      <c r="B22" s="172">
        <v>0.01830372747783533</v>
      </c>
      <c r="C22" s="173">
        <v>0.02218343152229253</v>
      </c>
      <c r="D22" s="173">
        <v>0.01709619800969635</v>
      </c>
      <c r="E22" s="173">
        <v>0.019492768811569902</v>
      </c>
      <c r="F22" s="173">
        <v>0.02359882005899705</v>
      </c>
      <c r="G22" s="173">
        <v>0.030395136778115502</v>
      </c>
    </row>
    <row r="23" spans="1:7" ht="12.75">
      <c r="A23" s="171" t="s">
        <v>530</v>
      </c>
      <c r="B23" s="172">
        <v>0.008945311258699037</v>
      </c>
      <c r="C23" s="173">
        <v>0.012219070477852935</v>
      </c>
      <c r="D23" s="173">
        <v>0.013779025261546313</v>
      </c>
      <c r="E23" s="173">
        <v>0.015929574512680778</v>
      </c>
      <c r="F23" s="173">
        <v>0.008849557522123894</v>
      </c>
      <c r="G23" s="173">
        <v>0.001519756838905775</v>
      </c>
    </row>
    <row r="24" spans="1:7" ht="12.75">
      <c r="A24" s="171" t="s">
        <v>412</v>
      </c>
      <c r="B24" s="172">
        <v>0.016953192030251994</v>
      </c>
      <c r="C24" s="173">
        <v>0.0078551167357626</v>
      </c>
      <c r="D24" s="173">
        <v>0.009696351109977035</v>
      </c>
      <c r="E24" s="173">
        <v>0.012156780549151121</v>
      </c>
      <c r="F24" s="173">
        <v>0.009587020648967551</v>
      </c>
      <c r="G24" s="173">
        <v>0.00851063829787234</v>
      </c>
    </row>
    <row r="25" spans="1:7" ht="12.75">
      <c r="A25" s="171" t="s">
        <v>531</v>
      </c>
      <c r="B25" s="172">
        <v>0.17310686707553466</v>
      </c>
      <c r="C25" s="173">
        <v>0.10226198268965016</v>
      </c>
      <c r="D25" s="173">
        <v>0.11457004337841287</v>
      </c>
      <c r="E25" s="173">
        <v>0.1226158038147139</v>
      </c>
      <c r="F25" s="173">
        <v>0.1261061946902655</v>
      </c>
      <c r="G25" s="173">
        <v>0.13069908814589665</v>
      </c>
    </row>
  </sheetData>
  <printOptions/>
  <pageMargins left="0.75" right="0.75" top="0.6" bottom="0.55" header="0.5" footer="0.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topLeftCell="A1">
      <selection activeCell="A2" sqref="A2"/>
    </sheetView>
  </sheetViews>
  <sheetFormatPr defaultColWidth="9.140625" defaultRowHeight="12.75"/>
  <cols>
    <col min="1" max="1" width="33.421875" style="110" customWidth="1"/>
    <col min="2" max="3" width="20.7109375" style="111" customWidth="1"/>
    <col min="4" max="16384" width="9.140625" style="110" customWidth="1"/>
  </cols>
  <sheetData>
    <row r="1" spans="1:3" s="8" customFormat="1" ht="30" customHeight="1">
      <c r="A1" s="201" t="s">
        <v>523</v>
      </c>
      <c r="B1" s="127"/>
      <c r="C1" s="128"/>
    </row>
    <row r="2" spans="1:3" s="8" customFormat="1" ht="20.25" customHeight="1">
      <c r="A2" s="276" t="s">
        <v>381</v>
      </c>
      <c r="B2" s="203"/>
      <c r="C2" s="204"/>
    </row>
    <row r="3" spans="1:3" s="66" customFormat="1" ht="10.5" customHeight="1">
      <c r="A3" s="196"/>
      <c r="B3" s="197"/>
      <c r="C3" s="197"/>
    </row>
    <row r="4" spans="1:3" s="113" customFormat="1" ht="30" customHeight="1">
      <c r="A4" s="156"/>
      <c r="B4" s="157" t="s">
        <v>239</v>
      </c>
      <c r="C4" s="157" t="s">
        <v>302</v>
      </c>
    </row>
    <row r="5" spans="1:3" s="113" customFormat="1" ht="22.5" customHeight="1" thickBot="1">
      <c r="A5" s="174" t="s">
        <v>311</v>
      </c>
      <c r="B5" s="175">
        <v>0.6512979052289324</v>
      </c>
      <c r="C5" s="176">
        <v>0.6757722747000255</v>
      </c>
    </row>
    <row r="6" spans="1:3" ht="12.75">
      <c r="A6" s="177" t="s">
        <v>401</v>
      </c>
      <c r="B6" s="178">
        <v>0.6055555555555555</v>
      </c>
      <c r="C6" s="179">
        <v>0.6222645099904852</v>
      </c>
    </row>
    <row r="7" spans="1:3" ht="12.75">
      <c r="A7" s="180" t="s">
        <v>402</v>
      </c>
      <c r="B7" s="181">
        <v>0.780338494778538</v>
      </c>
      <c r="C7" s="182">
        <v>0.8151260504201681</v>
      </c>
    </row>
    <row r="8" spans="1:3" ht="12.75">
      <c r="A8" s="180" t="s">
        <v>404</v>
      </c>
      <c r="B8" s="181">
        <v>0.6528345996493279</v>
      </c>
      <c r="C8" s="182">
        <v>0.6714285714285714</v>
      </c>
    </row>
    <row r="9" spans="1:3" ht="12.75">
      <c r="A9" s="180" t="s">
        <v>405</v>
      </c>
      <c r="B9" s="181">
        <v>0.7220125786163522</v>
      </c>
      <c r="C9" s="182">
        <v>0.8</v>
      </c>
    </row>
    <row r="10" spans="1:3" ht="12.75">
      <c r="A10" s="180" t="s">
        <v>407</v>
      </c>
      <c r="B10" s="181">
        <v>0.6466848319709355</v>
      </c>
      <c r="C10" s="182">
        <v>0.688715953307393</v>
      </c>
    </row>
    <row r="11" spans="1:3" ht="12.75">
      <c r="A11" s="180" t="s">
        <v>406</v>
      </c>
      <c r="B11" s="181">
        <v>0.6954732510288066</v>
      </c>
      <c r="C11" s="182">
        <v>0.7218543046357616</v>
      </c>
    </row>
    <row r="12" spans="1:3" ht="12.75">
      <c r="A12" s="180" t="s">
        <v>410</v>
      </c>
      <c r="B12" s="181">
        <v>0.6649949849548646</v>
      </c>
      <c r="C12" s="182">
        <v>0.7165775401069518</v>
      </c>
    </row>
    <row r="13" spans="1:3" ht="12.75">
      <c r="A13" s="180" t="s">
        <v>408</v>
      </c>
      <c r="B13" s="181">
        <v>0.5720524017467249</v>
      </c>
      <c r="C13" s="182">
        <v>0.6235955056179775</v>
      </c>
    </row>
    <row r="14" spans="1:3" ht="12.75">
      <c r="A14" s="180" t="s">
        <v>409</v>
      </c>
      <c r="B14" s="181">
        <v>0.7347417840375586</v>
      </c>
      <c r="C14" s="182">
        <v>0.8505747126436781</v>
      </c>
    </row>
    <row r="15" spans="1:3" ht="12.75">
      <c r="A15" s="180" t="s">
        <v>411</v>
      </c>
      <c r="B15" s="181">
        <v>0.5569196428571429</v>
      </c>
      <c r="C15" s="182">
        <v>0.56</v>
      </c>
    </row>
    <row r="16" spans="1:3" ht="12.75">
      <c r="A16" s="180" t="s">
        <v>412</v>
      </c>
      <c r="B16" s="181">
        <v>0.5537065052950075</v>
      </c>
      <c r="C16" s="182">
        <v>0.5446428571428571</v>
      </c>
    </row>
    <row r="17" ht="6.75" customHeight="1"/>
    <row r="18" spans="1:10" s="8" customFormat="1" ht="13.8">
      <c r="A18" s="202" t="s">
        <v>50</v>
      </c>
      <c r="B18" s="203"/>
      <c r="C18" s="204"/>
      <c r="D18" s="84"/>
      <c r="E18" s="84"/>
      <c r="F18" s="84"/>
      <c r="G18" s="84"/>
      <c r="H18" s="84"/>
      <c r="I18" s="84"/>
      <c r="J18" s="84"/>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topLeftCell="A1">
      <selection activeCell="A2" sqref="A2"/>
    </sheetView>
  </sheetViews>
  <sheetFormatPr defaultColWidth="9.140625" defaultRowHeight="12.75"/>
  <sheetData>
    <row r="1" spans="1:12" s="8" customFormat="1" ht="30" customHeight="1">
      <c r="A1" s="201" t="s">
        <v>414</v>
      </c>
      <c r="B1" s="127"/>
      <c r="C1" s="128"/>
      <c r="D1" s="128"/>
      <c r="E1" s="128"/>
      <c r="F1" s="128"/>
      <c r="G1" s="128"/>
      <c r="H1" s="128"/>
      <c r="I1" s="128"/>
      <c r="J1" s="128"/>
      <c r="K1" s="128"/>
      <c r="L1" s="128"/>
    </row>
    <row r="2" spans="1:12" s="8" customFormat="1" ht="20.25" customHeight="1">
      <c r="A2" s="276" t="s">
        <v>381</v>
      </c>
      <c r="B2" s="203"/>
      <c r="C2" s="204"/>
      <c r="D2" s="204"/>
      <c r="E2" s="204"/>
      <c r="F2" s="204"/>
      <c r="G2" s="204"/>
      <c r="H2" s="204"/>
      <c r="I2" s="204"/>
      <c r="J2" s="204"/>
      <c r="K2" s="204"/>
      <c r="L2" s="204"/>
    </row>
    <row r="29" spans="1:12" s="8" customFormat="1" ht="30" customHeight="1">
      <c r="A29" s="201" t="s">
        <v>508</v>
      </c>
      <c r="B29" s="127"/>
      <c r="C29" s="128"/>
      <c r="D29" s="128"/>
      <c r="E29" s="128"/>
      <c r="F29" s="128"/>
      <c r="G29" s="128"/>
      <c r="H29" s="128"/>
      <c r="I29" s="128"/>
      <c r="J29" s="128"/>
      <c r="K29" s="128"/>
      <c r="L29" s="128"/>
    </row>
    <row r="30" spans="1:12" s="8" customFormat="1" ht="20.25" customHeight="1">
      <c r="A30" s="276" t="s">
        <v>381</v>
      </c>
      <c r="B30" s="203"/>
      <c r="C30" s="204"/>
      <c r="D30" s="204"/>
      <c r="E30" s="204"/>
      <c r="F30" s="204"/>
      <c r="G30" s="204"/>
      <c r="H30" s="204"/>
      <c r="I30" s="204"/>
      <c r="J30" s="204"/>
      <c r="K30" s="204"/>
      <c r="L30" s="204"/>
    </row>
  </sheetData>
  <printOptions/>
  <pageMargins left="0.49" right="0.47" top="0.58" bottom="0.65" header="0.5" footer="0.5"/>
  <pageSetup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topLeftCell="A1">
      <selection activeCell="G16" sqref="G16"/>
    </sheetView>
  </sheetViews>
  <sheetFormatPr defaultColWidth="9.140625" defaultRowHeight="12.75"/>
  <cols>
    <col min="1" max="2" width="39.421875" style="20" customWidth="1"/>
    <col min="3" max="3" width="20.140625" style="20" bestFit="1" customWidth="1"/>
    <col min="4" max="16384" width="9.140625" style="20" customWidth="1"/>
  </cols>
  <sheetData>
    <row r="1" spans="1:4" ht="18">
      <c r="A1" s="260" t="s">
        <v>165</v>
      </c>
      <c r="B1" s="261"/>
      <c r="C1" s="262"/>
      <c r="D1" s="19"/>
    </row>
    <row r="2" spans="1:4" s="267" customFormat="1" ht="19.5" customHeight="1">
      <c r="A2" s="263" t="s">
        <v>47</v>
      </c>
      <c r="B2" s="264"/>
      <c r="C2" s="265"/>
      <c r="D2" s="266"/>
    </row>
    <row r="3" spans="1:3" ht="24.75" customHeight="1">
      <c r="A3" s="268" t="s">
        <v>166</v>
      </c>
      <c r="B3" s="268" t="s">
        <v>167</v>
      </c>
      <c r="C3" s="268" t="s">
        <v>168</v>
      </c>
    </row>
    <row r="4" spans="1:3" ht="13.8">
      <c r="A4" s="306" t="s">
        <v>169</v>
      </c>
      <c r="B4" s="307" t="s">
        <v>170</v>
      </c>
      <c r="C4" s="307" t="s">
        <v>171</v>
      </c>
    </row>
    <row r="5" spans="1:3" ht="13.8">
      <c r="A5" s="308" t="s">
        <v>172</v>
      </c>
      <c r="B5" s="309" t="s">
        <v>173</v>
      </c>
      <c r="C5" s="309" t="s">
        <v>174</v>
      </c>
    </row>
    <row r="6" spans="1:3" ht="13.8">
      <c r="A6" s="310" t="s">
        <v>175</v>
      </c>
      <c r="B6" s="309" t="s">
        <v>176</v>
      </c>
      <c r="C6" s="309" t="s">
        <v>174</v>
      </c>
    </row>
    <row r="7" spans="1:3" ht="13.8">
      <c r="A7" s="310" t="s">
        <v>177</v>
      </c>
      <c r="B7" s="309" t="s">
        <v>178</v>
      </c>
      <c r="C7" s="309" t="s">
        <v>174</v>
      </c>
    </row>
    <row r="8" spans="1:3" ht="13.8">
      <c r="A8" s="310" t="s">
        <v>179</v>
      </c>
      <c r="B8" s="309" t="s">
        <v>180</v>
      </c>
      <c r="C8" s="309" t="s">
        <v>174</v>
      </c>
    </row>
    <row r="9" spans="1:3" ht="13.8">
      <c r="A9" s="310">
        <v>26</v>
      </c>
      <c r="B9" s="309" t="s">
        <v>181</v>
      </c>
      <c r="C9" s="309" t="s">
        <v>174</v>
      </c>
    </row>
    <row r="10" spans="1:3" ht="13.8">
      <c r="A10" s="310" t="s">
        <v>182</v>
      </c>
      <c r="B10" s="309" t="s">
        <v>183</v>
      </c>
      <c r="C10" s="309" t="s">
        <v>174</v>
      </c>
    </row>
    <row r="11" spans="1:3" ht="13.8">
      <c r="A11" s="310" t="s">
        <v>184</v>
      </c>
      <c r="B11" s="309" t="s">
        <v>185</v>
      </c>
      <c r="C11" s="309" t="s">
        <v>174</v>
      </c>
    </row>
    <row r="12" spans="1:3" ht="13.8">
      <c r="A12" s="310" t="s">
        <v>186</v>
      </c>
      <c r="B12" s="309" t="s">
        <v>187</v>
      </c>
      <c r="C12" s="309" t="s">
        <v>174</v>
      </c>
    </row>
    <row r="13" spans="1:3" ht="13.8">
      <c r="A13" s="310" t="s">
        <v>527</v>
      </c>
      <c r="B13" s="309" t="s">
        <v>188</v>
      </c>
      <c r="C13" s="309" t="s">
        <v>174</v>
      </c>
    </row>
    <row r="14" spans="1:3" ht="13.8">
      <c r="A14" s="310" t="s">
        <v>189</v>
      </c>
      <c r="B14" s="309" t="s">
        <v>190</v>
      </c>
      <c r="C14" s="309" t="s">
        <v>174</v>
      </c>
    </row>
    <row r="15" spans="1:3" ht="13.8">
      <c r="A15" s="310" t="s">
        <v>191</v>
      </c>
      <c r="B15" s="309" t="s">
        <v>192</v>
      </c>
      <c r="C15" s="309" t="s">
        <v>174</v>
      </c>
    </row>
    <row r="16" spans="1:3" ht="13.8">
      <c r="A16" s="310">
        <v>45</v>
      </c>
      <c r="B16" s="309" t="s">
        <v>193</v>
      </c>
      <c r="C16" s="309" t="s">
        <v>174</v>
      </c>
    </row>
    <row r="17" spans="1:3" ht="13.8">
      <c r="A17" s="310" t="s">
        <v>194</v>
      </c>
      <c r="B17" s="309" t="s">
        <v>195</v>
      </c>
      <c r="C17" s="309" t="s">
        <v>196</v>
      </c>
    </row>
    <row r="18" spans="1:3" ht="13.8">
      <c r="A18" s="310" t="s">
        <v>197</v>
      </c>
      <c r="B18" s="309" t="s">
        <v>198</v>
      </c>
      <c r="C18" s="309" t="s">
        <v>196</v>
      </c>
    </row>
    <row r="19" spans="1:3" ht="13.8">
      <c r="A19" s="310" t="s">
        <v>199</v>
      </c>
      <c r="B19" s="309" t="s">
        <v>200</v>
      </c>
      <c r="C19" s="309" t="s">
        <v>196</v>
      </c>
    </row>
    <row r="20" spans="1:3" ht="13.8">
      <c r="A20" s="310" t="s">
        <v>201</v>
      </c>
      <c r="B20" s="309" t="s">
        <v>202</v>
      </c>
      <c r="C20" s="309" t="s">
        <v>196</v>
      </c>
    </row>
    <row r="21" spans="1:3" ht="13.8">
      <c r="A21" s="310" t="s">
        <v>203</v>
      </c>
      <c r="B21" s="309" t="s">
        <v>204</v>
      </c>
      <c r="C21" s="309" t="s">
        <v>196</v>
      </c>
    </row>
    <row r="22" spans="1:3" ht="13.8">
      <c r="A22" s="310" t="s">
        <v>205</v>
      </c>
      <c r="B22" s="309" t="s">
        <v>206</v>
      </c>
      <c r="C22" s="309" t="s">
        <v>196</v>
      </c>
    </row>
    <row r="23" spans="1:3" ht="13.8">
      <c r="A23" s="310">
        <v>745</v>
      </c>
      <c r="B23" s="309" t="s">
        <v>207</v>
      </c>
      <c r="C23" s="309" t="s">
        <v>196</v>
      </c>
    </row>
    <row r="24" spans="1:3" ht="13.8">
      <c r="A24" s="310" t="s">
        <v>208</v>
      </c>
      <c r="B24" s="309" t="s">
        <v>209</v>
      </c>
      <c r="C24" s="309" t="s">
        <v>196</v>
      </c>
    </row>
    <row r="25" spans="1:3" ht="13.8">
      <c r="A25" s="310" t="s">
        <v>210</v>
      </c>
      <c r="B25" s="309" t="s">
        <v>211</v>
      </c>
      <c r="C25" s="309" t="s">
        <v>212</v>
      </c>
    </row>
    <row r="26" spans="1:3" ht="13.8">
      <c r="A26" s="310" t="s">
        <v>213</v>
      </c>
      <c r="B26" s="309" t="s">
        <v>214</v>
      </c>
      <c r="C26" s="309" t="s">
        <v>212</v>
      </c>
    </row>
    <row r="27" spans="1:3" ht="13.8">
      <c r="A27" s="310">
        <v>80</v>
      </c>
      <c r="B27" s="309" t="s">
        <v>215</v>
      </c>
      <c r="C27" s="309" t="s">
        <v>212</v>
      </c>
    </row>
    <row r="28" spans="1:3" ht="13.8">
      <c r="A28" s="310">
        <v>851</v>
      </c>
      <c r="B28" s="309" t="s">
        <v>216</v>
      </c>
      <c r="C28" s="309" t="s">
        <v>212</v>
      </c>
    </row>
    <row r="29" spans="1:3" ht="13.8">
      <c r="A29" s="310">
        <v>853</v>
      </c>
      <c r="B29" s="309" t="s">
        <v>217</v>
      </c>
      <c r="C29" s="309" t="s">
        <v>212</v>
      </c>
    </row>
    <row r="30" spans="1:3" ht="13.8">
      <c r="A30" s="310">
        <v>91</v>
      </c>
      <c r="B30" s="309" t="s">
        <v>218</v>
      </c>
      <c r="C30" s="309" t="s">
        <v>212</v>
      </c>
    </row>
    <row r="31" spans="1:3" ht="13.8">
      <c r="A31" s="310" t="s">
        <v>219</v>
      </c>
      <c r="B31" s="309" t="s">
        <v>220</v>
      </c>
      <c r="C31" s="309" t="s">
        <v>221</v>
      </c>
    </row>
    <row r="32" spans="1:3" ht="13.8">
      <c r="A32" s="269"/>
      <c r="B32" s="269"/>
      <c r="C32" s="269"/>
    </row>
    <row r="33" spans="1:4" ht="18">
      <c r="A33" s="223" t="s">
        <v>165</v>
      </c>
      <c r="B33" s="209"/>
      <c r="C33" s="209"/>
      <c r="D33" s="19"/>
    </row>
    <row r="34" spans="1:4" ht="15.6">
      <c r="A34" s="270" t="s">
        <v>222</v>
      </c>
      <c r="B34" s="271"/>
      <c r="C34" s="209"/>
      <c r="D34" s="19"/>
    </row>
    <row r="35" spans="1:4" ht="5.25" customHeight="1">
      <c r="A35" s="1"/>
      <c r="B35" s="1"/>
      <c r="C35" s="1"/>
      <c r="D35" s="19"/>
    </row>
    <row r="36" spans="1:4" ht="25.5" customHeight="1">
      <c r="A36" s="272" t="s">
        <v>223</v>
      </c>
      <c r="B36" s="273"/>
      <c r="C36" s="273"/>
      <c r="D36" s="19"/>
    </row>
    <row r="37" spans="1:4" ht="5.25" customHeight="1">
      <c r="A37" s="1"/>
      <c r="B37" s="1"/>
      <c r="C37" s="1"/>
      <c r="D37" s="19"/>
    </row>
    <row r="38" spans="1:4" ht="13.8">
      <c r="A38" s="274" t="s">
        <v>224</v>
      </c>
      <c r="B38" s="273"/>
      <c r="C38" s="273"/>
      <c r="D38" s="19"/>
    </row>
    <row r="39" spans="1:4" ht="13.8">
      <c r="A39" s="273" t="s">
        <v>225</v>
      </c>
      <c r="B39" s="273"/>
      <c r="C39" s="273"/>
      <c r="D39" s="19"/>
    </row>
    <row r="40" spans="1:4" ht="13.8">
      <c r="A40" s="273" t="s">
        <v>226</v>
      </c>
      <c r="B40" s="273"/>
      <c r="C40" s="273"/>
      <c r="D40" s="19"/>
    </row>
    <row r="41" spans="1:4" ht="13.8">
      <c r="A41" s="273" t="s">
        <v>227</v>
      </c>
      <c r="B41" s="273"/>
      <c r="C41" s="273"/>
      <c r="D41" s="19"/>
    </row>
    <row r="42" spans="1:4" ht="6" customHeight="1">
      <c r="A42" s="1"/>
      <c r="B42" s="1"/>
      <c r="C42" s="1"/>
      <c r="D42" s="19"/>
    </row>
    <row r="43" spans="1:4" ht="13.8">
      <c r="A43" s="274" t="s">
        <v>228</v>
      </c>
      <c r="B43" s="273"/>
      <c r="C43" s="273"/>
      <c r="D43" s="19"/>
    </row>
    <row r="44" spans="1:4" ht="13.8">
      <c r="A44" s="273" t="s">
        <v>229</v>
      </c>
      <c r="B44" s="273"/>
      <c r="C44" s="273"/>
      <c r="D44" s="19"/>
    </row>
    <row r="45" spans="1:4" ht="13.8">
      <c r="A45" s="273" t="s">
        <v>230</v>
      </c>
      <c r="B45" s="273"/>
      <c r="C45" s="273"/>
      <c r="D45" s="19"/>
    </row>
    <row r="46" spans="1:3" ht="12.75">
      <c r="A46" s="275"/>
      <c r="B46" s="275"/>
      <c r="C46" s="275"/>
    </row>
  </sheetData>
  <printOptions/>
  <pageMargins left="0.49" right="0.42" top="1" bottom="1" header="0.5" footer="0.5"/>
  <pageSetup horizontalDpi="600" verticalDpi="600" orientation="portrait" paperSize="9" scale="96" r:id="rId1"/>
  <colBreaks count="1" manualBreakCount="1">
    <brk id="3"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519"/>
  <sheetViews>
    <sheetView zoomScale="75" zoomScaleNormal="75" workbookViewId="0" topLeftCell="T467">
      <selection activeCell="Z484" sqref="Z484:AH491"/>
    </sheetView>
  </sheetViews>
  <sheetFormatPr defaultColWidth="9.140625" defaultRowHeight="12.75"/>
  <cols>
    <col min="1" max="1" width="25.421875" style="0" customWidth="1"/>
    <col min="2" max="2" width="22.00390625" style="0" bestFit="1" customWidth="1"/>
    <col min="6" max="14" width="9.140625" style="0" bestFit="1" customWidth="1"/>
    <col min="28" max="28" width="9.140625" style="0" bestFit="1" customWidth="1"/>
  </cols>
  <sheetData>
    <row r="1" spans="1:33" ht="12.75">
      <c r="A1" s="22" t="s">
        <v>231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3" spans="3:19" ht="12.75">
      <c r="C3" s="24" t="s">
        <v>232</v>
      </c>
      <c r="D3" s="24" t="s">
        <v>235</v>
      </c>
      <c r="E3" s="24">
        <v>2011</v>
      </c>
      <c r="F3" s="24">
        <v>2012</v>
      </c>
      <c r="G3" s="24">
        <v>2013</v>
      </c>
      <c r="H3" s="24">
        <v>2015</v>
      </c>
      <c r="I3" s="24" t="s">
        <v>236</v>
      </c>
      <c r="J3" s="24">
        <v>2025</v>
      </c>
      <c r="K3" s="24">
        <v>2030</v>
      </c>
      <c r="M3" s="25"/>
      <c r="O3" t="s">
        <v>242</v>
      </c>
      <c r="P3" t="s">
        <v>243</v>
      </c>
      <c r="Q3" t="s">
        <v>244</v>
      </c>
      <c r="R3" t="s">
        <v>245</v>
      </c>
      <c r="S3" t="s">
        <v>246</v>
      </c>
    </row>
    <row r="4" spans="3:19" ht="12.75">
      <c r="C4" s="26" t="s">
        <v>237</v>
      </c>
      <c r="D4" s="27"/>
      <c r="E4" s="27"/>
      <c r="F4" s="27"/>
      <c r="G4" s="27"/>
      <c r="H4" s="28" t="s">
        <v>238</v>
      </c>
      <c r="I4" s="28"/>
      <c r="J4" s="28"/>
      <c r="K4" s="28"/>
      <c r="N4" t="str">
        <f aca="true" t="shared" si="0" ref="N4:N9">B5</f>
        <v>Vlaanderen</v>
      </c>
      <c r="O4" s="36">
        <f>G13/C13-1</f>
        <v>0.019194938223698</v>
      </c>
      <c r="P4" s="36">
        <f>G14/C14-1</f>
        <v>0.035691591800025346</v>
      </c>
      <c r="Q4" s="36">
        <f>G15/C15-1</f>
        <v>-0.032437847930806285</v>
      </c>
      <c r="R4" s="36">
        <f>G16/C16-1</f>
        <v>0.2534752156745217</v>
      </c>
      <c r="S4" s="36">
        <f>G17/C17-1</f>
        <v>0.20843798047123419</v>
      </c>
    </row>
    <row r="5" spans="2:19" ht="12.75">
      <c r="B5" s="30" t="s">
        <v>239</v>
      </c>
      <c r="C5" s="31">
        <v>5940251</v>
      </c>
      <c r="D5" s="31">
        <v>6251983</v>
      </c>
      <c r="E5" s="31">
        <v>6306638</v>
      </c>
      <c r="F5" s="31">
        <v>6350765</v>
      </c>
      <c r="G5" s="31">
        <v>6381859</v>
      </c>
      <c r="H5" s="32">
        <v>6444163</v>
      </c>
      <c r="I5" s="32">
        <v>6581826</v>
      </c>
      <c r="J5" s="32">
        <v>6697727</v>
      </c>
      <c r="K5" s="32">
        <v>6787135</v>
      </c>
      <c r="N5" t="str">
        <f t="shared" si="0"/>
        <v>Oost-Vlaanderen</v>
      </c>
      <c r="O5" s="36">
        <f>G19/C19-1</f>
        <v>0.05066997606281953</v>
      </c>
      <c r="P5" s="36">
        <f>G20/C20-1</f>
        <v>0.022398400902557958</v>
      </c>
      <c r="Q5" s="36">
        <f>G21/C21-1</f>
        <v>-0.014268862079562239</v>
      </c>
      <c r="R5" s="36">
        <f>G22/C22-1</f>
        <v>0.22141502937350688</v>
      </c>
      <c r="S5" s="36">
        <f>G23/C23-1</f>
        <v>0.1690726704921841</v>
      </c>
    </row>
    <row r="6" spans="2:19" ht="12.75">
      <c r="B6" s="21" t="s">
        <v>302</v>
      </c>
      <c r="C6" s="31">
        <v>1361623</v>
      </c>
      <c r="D6" s="31">
        <v>1432326</v>
      </c>
      <c r="E6" s="31">
        <v>1445831</v>
      </c>
      <c r="F6" s="31">
        <v>1454716</v>
      </c>
      <c r="G6" s="31">
        <v>1460944</v>
      </c>
      <c r="H6" s="32">
        <v>1484534</v>
      </c>
      <c r="I6" s="32">
        <v>1528315</v>
      </c>
      <c r="J6" s="32">
        <v>1565175</v>
      </c>
      <c r="K6" s="32">
        <v>1596197</v>
      </c>
      <c r="N6" t="str">
        <f t="shared" si="0"/>
        <v>Resoc Dender-Waas</v>
      </c>
      <c r="O6" s="36">
        <f>K25/C25-1</f>
        <v>0.10383361567042004</v>
      </c>
      <c r="P6" s="36">
        <f>G26/C26-1</f>
        <v>-3.94734245169337E-05</v>
      </c>
      <c r="Q6" s="36">
        <f>G27/C27-1</f>
        <v>-0.03696258777788064</v>
      </c>
      <c r="R6" s="36">
        <f>G28/C28-1</f>
        <v>0.21465548265647927</v>
      </c>
      <c r="S6" s="36">
        <f>G29/C29-1</f>
        <v>0.22930420761203574</v>
      </c>
    </row>
    <row r="7" spans="2:19" ht="12.75">
      <c r="B7" s="21" t="s">
        <v>305</v>
      </c>
      <c r="C7" s="31">
        <v>410132</v>
      </c>
      <c r="D7" s="31">
        <v>429618</v>
      </c>
      <c r="E7" s="31">
        <v>433112</v>
      </c>
      <c r="F7" s="31">
        <v>436155</v>
      </c>
      <c r="G7" s="31">
        <v>438033</v>
      </c>
      <c r="H7" s="32">
        <v>444956</v>
      </c>
      <c r="I7" s="32">
        <v>458429</v>
      </c>
      <c r="J7" s="32">
        <v>470308</v>
      </c>
      <c r="K7" s="32">
        <v>480583</v>
      </c>
      <c r="N7" t="str">
        <f t="shared" si="0"/>
        <v>Resoc Gent &amp; Rand</v>
      </c>
      <c r="O7" s="36">
        <f>G31/C31-1</f>
        <v>0.09873864783047437</v>
      </c>
      <c r="P7" s="36">
        <f>G32/C32-1</f>
        <v>0.09678647035037224</v>
      </c>
      <c r="Q7" s="36">
        <f>G33/C33-1</f>
        <v>0.07285515868594805</v>
      </c>
      <c r="R7" s="36">
        <f>G34/C34-1</f>
        <v>0.1894278870439472</v>
      </c>
      <c r="S7" s="36">
        <f>G35/C35-1</f>
        <v>0.10525492159869798</v>
      </c>
    </row>
    <row r="8" spans="2:19" ht="12.75">
      <c r="B8" s="21" t="s">
        <v>304</v>
      </c>
      <c r="C8" s="31">
        <v>361409</v>
      </c>
      <c r="D8" s="31">
        <v>385892.72221936006</v>
      </c>
      <c r="E8" s="31">
        <v>388985.7808243565</v>
      </c>
      <c r="F8" s="31">
        <v>395280</v>
      </c>
      <c r="G8" s="31">
        <v>399509</v>
      </c>
      <c r="H8" s="32">
        <v>401032.08902414294</v>
      </c>
      <c r="I8" s="32">
        <v>410368.63883597206</v>
      </c>
      <c r="J8" s="32">
        <v>411930.82287200756</v>
      </c>
      <c r="K8" s="32">
        <v>410975.3356239423</v>
      </c>
      <c r="N8" t="str">
        <f t="shared" si="0"/>
        <v>Resoc Meetjesland</v>
      </c>
      <c r="O8" s="36">
        <f>G37/C37-1</f>
        <v>-0.043772698724775405</v>
      </c>
      <c r="P8" s="36">
        <f>G38/C38-1</f>
        <v>0.00015396458814476155</v>
      </c>
      <c r="Q8" s="36">
        <f>G39/C39-1</f>
        <v>-0.07711674867403673</v>
      </c>
      <c r="R8" s="36">
        <f>G40/C40-1</f>
        <v>0.24639935630950793</v>
      </c>
      <c r="S8" s="36">
        <f>G41/C41-1</f>
        <v>0.2807260987766198</v>
      </c>
    </row>
    <row r="9" spans="2:19" ht="12.75">
      <c r="B9" s="21" t="s">
        <v>306</v>
      </c>
      <c r="C9" s="31">
        <v>213443</v>
      </c>
      <c r="D9" s="31">
        <v>219917.9842310836</v>
      </c>
      <c r="E9" s="31">
        <v>220921.92427526016</v>
      </c>
      <c r="F9" s="31">
        <v>223433</v>
      </c>
      <c r="G9" s="31">
        <v>224910</v>
      </c>
      <c r="H9" s="32">
        <v>224546.27519566586</v>
      </c>
      <c r="I9" s="32">
        <v>227358.1829974186</v>
      </c>
      <c r="J9" s="32">
        <v>228694.10344077006</v>
      </c>
      <c r="K9" s="32">
        <v>229663.76872035454</v>
      </c>
      <c r="N9" t="str">
        <f t="shared" si="0"/>
        <v>Resoc Zuid-Oost-Vlaanderen</v>
      </c>
      <c r="O9" s="36">
        <f>G43/C43-1</f>
        <v>0.07788944723618085</v>
      </c>
      <c r="P9" s="36">
        <f>G44/C44-1</f>
        <v>-0.005449959463111442</v>
      </c>
      <c r="Q9" s="36">
        <f>G45/C45-1</f>
        <v>-0.03925314930597634</v>
      </c>
      <c r="R9" s="36">
        <f>G46/C46-1</f>
        <v>0.27022658751126727</v>
      </c>
      <c r="S9" s="36">
        <f>G47/C47-1</f>
        <v>0.13564467877136344</v>
      </c>
    </row>
    <row r="10" spans="2:11" ht="12.75">
      <c r="B10" s="21" t="s">
        <v>307</v>
      </c>
      <c r="C10" s="31">
        <v>376639</v>
      </c>
      <c r="D10" s="31">
        <v>393539</v>
      </c>
      <c r="E10" s="31">
        <v>397083</v>
      </c>
      <c r="F10" s="31">
        <v>399866</v>
      </c>
      <c r="G10" s="31">
        <v>402119</v>
      </c>
      <c r="H10" s="32">
        <v>407972</v>
      </c>
      <c r="I10" s="32">
        <v>420663</v>
      </c>
      <c r="J10" s="32">
        <v>432439</v>
      </c>
      <c r="K10" s="32">
        <v>443194</v>
      </c>
    </row>
    <row r="11" spans="2:11" ht="12.75">
      <c r="B11" s="21"/>
      <c r="C11" s="31"/>
      <c r="D11" s="31"/>
      <c r="E11" s="31"/>
      <c r="F11" s="31"/>
      <c r="G11" s="31"/>
      <c r="H11" s="32"/>
      <c r="I11" s="32"/>
      <c r="J11" s="32"/>
      <c r="K11" s="32"/>
    </row>
    <row r="12" spans="2:34" ht="12.75">
      <c r="B12" s="30"/>
      <c r="O12" s="38" t="s">
        <v>537</v>
      </c>
      <c r="P12" s="38" t="s">
        <v>538</v>
      </c>
      <c r="Q12" s="38" t="s">
        <v>539</v>
      </c>
      <c r="AH12" s="34"/>
    </row>
    <row r="13" spans="1:34" ht="12.75">
      <c r="A13" s="35" t="s">
        <v>239</v>
      </c>
      <c r="B13" s="21" t="s">
        <v>242</v>
      </c>
      <c r="C13" s="31">
        <v>1012767</v>
      </c>
      <c r="D13" s="31">
        <v>1008113</v>
      </c>
      <c r="E13" s="31">
        <v>1019238</v>
      </c>
      <c r="F13" s="31">
        <v>1027383</v>
      </c>
      <c r="G13" s="31">
        <v>1032207</v>
      </c>
      <c r="H13" s="32">
        <v>1046273</v>
      </c>
      <c r="I13" s="32">
        <v>1086987</v>
      </c>
      <c r="J13" s="32">
        <v>1100672</v>
      </c>
      <c r="K13" s="32">
        <v>1099242</v>
      </c>
      <c r="L13" s="32"/>
      <c r="N13" t="s">
        <v>239</v>
      </c>
      <c r="O13" s="64">
        <v>94.45977920409518</v>
      </c>
      <c r="P13" s="64">
        <v>87.10196344130976</v>
      </c>
      <c r="Q13" s="64">
        <v>131.3782183277066</v>
      </c>
      <c r="AH13" s="34"/>
    </row>
    <row r="14" spans="2:34" ht="12.75">
      <c r="B14" s="21" t="s">
        <v>243</v>
      </c>
      <c r="C14" s="31">
        <v>716051</v>
      </c>
      <c r="D14" s="31">
        <v>732770</v>
      </c>
      <c r="E14" s="31">
        <v>737971</v>
      </c>
      <c r="F14" s="31">
        <v>740485</v>
      </c>
      <c r="G14" s="31">
        <v>741608</v>
      </c>
      <c r="H14" s="32">
        <v>736864</v>
      </c>
      <c r="I14" s="32">
        <v>709580</v>
      </c>
      <c r="J14" s="32">
        <v>730415</v>
      </c>
      <c r="K14" s="32">
        <v>760730</v>
      </c>
      <c r="L14" s="32"/>
      <c r="N14" t="s">
        <v>302</v>
      </c>
      <c r="O14" s="64">
        <v>97.28682384808866</v>
      </c>
      <c r="P14" s="64">
        <v>86.03499782250485</v>
      </c>
      <c r="Q14" s="64">
        <v>126.44744257417604</v>
      </c>
      <c r="AH14" s="34"/>
    </row>
    <row r="15" spans="2:34" ht="12.75">
      <c r="B15" s="21" t="s">
        <v>244</v>
      </c>
      <c r="C15" s="31">
        <v>2189911</v>
      </c>
      <c r="D15" s="31">
        <v>2143950</v>
      </c>
      <c r="E15" s="31">
        <v>2140715</v>
      </c>
      <c r="F15" s="31">
        <v>2131966</v>
      </c>
      <c r="G15" s="31">
        <v>2118875</v>
      </c>
      <c r="H15" s="32">
        <v>2091591</v>
      </c>
      <c r="I15" s="32">
        <v>2059822</v>
      </c>
      <c r="J15" s="32">
        <v>2030832</v>
      </c>
      <c r="K15" s="32">
        <v>2007140</v>
      </c>
      <c r="L15" s="32"/>
      <c r="N15" t="s">
        <v>296</v>
      </c>
      <c r="O15" s="64">
        <v>91.33439850636411</v>
      </c>
      <c r="P15" s="64">
        <v>88.41911922848612</v>
      </c>
      <c r="Q15" s="64">
        <v>127.92887803767717</v>
      </c>
      <c r="AH15" s="34"/>
    </row>
    <row r="16" spans="2:34" ht="12.75">
      <c r="B16" s="21" t="s">
        <v>245</v>
      </c>
      <c r="C16" s="31">
        <v>1027706</v>
      </c>
      <c r="D16" s="31">
        <v>1232105</v>
      </c>
      <c r="E16" s="31">
        <v>1255366</v>
      </c>
      <c r="F16" s="31">
        <v>1271119</v>
      </c>
      <c r="G16" s="31">
        <v>1288204</v>
      </c>
      <c r="H16" s="32">
        <v>1327222</v>
      </c>
      <c r="I16" s="32">
        <v>1373872</v>
      </c>
      <c r="J16" s="32">
        <v>1342090</v>
      </c>
      <c r="K16" s="32">
        <v>1265225</v>
      </c>
      <c r="L16" s="32"/>
      <c r="N16" t="s">
        <v>309</v>
      </c>
      <c r="O16" s="64">
        <v>123.5080074082144</v>
      </c>
      <c r="P16" s="64">
        <v>80.39374167475674</v>
      </c>
      <c r="Q16" s="64">
        <v>131.04360530679972</v>
      </c>
      <c r="AH16" s="34"/>
    </row>
    <row r="17" spans="2:34" ht="12.75">
      <c r="B17" s="21" t="s">
        <v>246</v>
      </c>
      <c r="C17" s="31">
        <v>993816</v>
      </c>
      <c r="D17" s="31">
        <v>1135045</v>
      </c>
      <c r="E17" s="31">
        <v>1153348</v>
      </c>
      <c r="F17" s="31">
        <v>1179812</v>
      </c>
      <c r="G17" s="31">
        <v>1200965</v>
      </c>
      <c r="H17" s="32">
        <v>1242213</v>
      </c>
      <c r="I17" s="32">
        <v>1351565</v>
      </c>
      <c r="J17" s="32">
        <v>1493718</v>
      </c>
      <c r="K17" s="32">
        <v>1654798</v>
      </c>
      <c r="L17" s="32"/>
      <c r="N17" t="s">
        <v>308</v>
      </c>
      <c r="O17" s="64">
        <v>85.40372670807453</v>
      </c>
      <c r="P17" s="64">
        <v>89.99788806758183</v>
      </c>
      <c r="Q17" s="64">
        <v>120.27240343160229</v>
      </c>
      <c r="AH17" s="34"/>
    </row>
    <row r="18" spans="2:34" ht="12.75">
      <c r="B18" s="30"/>
      <c r="N18" t="s">
        <v>326</v>
      </c>
      <c r="O18" s="64">
        <v>86.95286524545277</v>
      </c>
      <c r="P18" s="64">
        <v>87.17225457202835</v>
      </c>
      <c r="Q18" s="64">
        <v>123.97366700234171</v>
      </c>
      <c r="AH18" s="34"/>
    </row>
    <row r="19" spans="1:34" ht="12.75">
      <c r="A19" s="35" t="s">
        <v>302</v>
      </c>
      <c r="B19" s="21" t="s">
        <v>242</v>
      </c>
      <c r="C19" s="31">
        <v>226426</v>
      </c>
      <c r="D19" s="31">
        <v>232420</v>
      </c>
      <c r="E19" s="31">
        <v>235450</v>
      </c>
      <c r="F19" s="31">
        <v>237207</v>
      </c>
      <c r="G19" s="31">
        <v>237899</v>
      </c>
      <c r="H19" s="32">
        <v>240838</v>
      </c>
      <c r="I19" s="32">
        <v>249519</v>
      </c>
      <c r="J19" s="32">
        <v>253782</v>
      </c>
      <c r="K19" s="32">
        <v>256543</v>
      </c>
      <c r="O19" s="64"/>
      <c r="P19" s="96"/>
      <c r="AH19" s="34"/>
    </row>
    <row r="20" spans="2:34" ht="12.75">
      <c r="B20" s="21" t="s">
        <v>243</v>
      </c>
      <c r="C20" s="31">
        <v>163092</v>
      </c>
      <c r="D20" s="31">
        <v>163226</v>
      </c>
      <c r="E20" s="31">
        <v>165101</v>
      </c>
      <c r="F20" s="31">
        <v>165919</v>
      </c>
      <c r="G20" s="31">
        <v>166745</v>
      </c>
      <c r="H20" s="32">
        <v>167109</v>
      </c>
      <c r="I20" s="32">
        <v>163573</v>
      </c>
      <c r="J20" s="32">
        <v>169841</v>
      </c>
      <c r="K20" s="32">
        <v>176616</v>
      </c>
      <c r="AH20" s="34"/>
    </row>
    <row r="21" spans="2:34" ht="12.75">
      <c r="B21" s="21" t="s">
        <v>244</v>
      </c>
      <c r="C21" s="31">
        <v>504385</v>
      </c>
      <c r="D21" s="31">
        <v>502444</v>
      </c>
      <c r="E21" s="31">
        <v>502543</v>
      </c>
      <c r="F21" s="31">
        <v>500524</v>
      </c>
      <c r="G21" s="31">
        <v>497188</v>
      </c>
      <c r="H21" s="32">
        <v>491696</v>
      </c>
      <c r="I21" s="32">
        <v>486221</v>
      </c>
      <c r="J21" s="32">
        <v>481133</v>
      </c>
      <c r="K21" s="32">
        <v>477538</v>
      </c>
      <c r="AH21" s="34"/>
    </row>
    <row r="22" spans="2:34" ht="12.75">
      <c r="B22" s="21" t="s">
        <v>245</v>
      </c>
      <c r="C22" s="31">
        <v>235246</v>
      </c>
      <c r="D22" s="31">
        <v>276334</v>
      </c>
      <c r="E22" s="31">
        <v>281022</v>
      </c>
      <c r="F22" s="31">
        <v>283677</v>
      </c>
      <c r="G22" s="31">
        <v>287333</v>
      </c>
      <c r="H22" s="32">
        <v>295915</v>
      </c>
      <c r="I22" s="32">
        <v>308524</v>
      </c>
      <c r="J22" s="32">
        <v>305750</v>
      </c>
      <c r="K22" s="32">
        <v>292479</v>
      </c>
      <c r="AH22" s="34"/>
    </row>
    <row r="23" spans="2:34" ht="12.75">
      <c r="B23" s="21" t="s">
        <v>246</v>
      </c>
      <c r="C23" s="31">
        <v>232474</v>
      </c>
      <c r="D23" s="31">
        <v>257902</v>
      </c>
      <c r="E23" s="31">
        <v>261715</v>
      </c>
      <c r="F23" s="31">
        <v>267389</v>
      </c>
      <c r="G23" s="31">
        <v>271779</v>
      </c>
      <c r="H23" s="32">
        <v>280200</v>
      </c>
      <c r="I23" s="32">
        <v>301909</v>
      </c>
      <c r="J23" s="32">
        <v>330994</v>
      </c>
      <c r="K23" s="32">
        <v>365366</v>
      </c>
      <c r="AH23" s="34"/>
    </row>
    <row r="24" spans="2:34" ht="12.75">
      <c r="B24" s="30"/>
      <c r="AH24" s="34"/>
    </row>
    <row r="25" spans="1:34" ht="12.75">
      <c r="A25" s="35" t="s">
        <v>296</v>
      </c>
      <c r="B25" s="21" t="s">
        <v>242</v>
      </c>
      <c r="C25" s="31">
        <v>70247</v>
      </c>
      <c r="D25" s="31">
        <v>71738</v>
      </c>
      <c r="E25" s="31">
        <v>72471</v>
      </c>
      <c r="F25" s="31">
        <v>73023</v>
      </c>
      <c r="G25" s="31">
        <v>73158</v>
      </c>
      <c r="H25" s="32">
        <v>73877</v>
      </c>
      <c r="I25" s="32">
        <v>76084</v>
      </c>
      <c r="J25" s="32">
        <v>76826</v>
      </c>
      <c r="K25" s="32">
        <v>77541</v>
      </c>
      <c r="AH25" s="34"/>
    </row>
    <row r="26" spans="1:34" ht="12.75">
      <c r="A26" s="35"/>
      <c r="B26" s="21" t="s">
        <v>243</v>
      </c>
      <c r="C26" s="31">
        <v>50667</v>
      </c>
      <c r="D26" s="31">
        <v>49727</v>
      </c>
      <c r="E26" s="31">
        <v>50212</v>
      </c>
      <c r="F26" s="31">
        <v>50456</v>
      </c>
      <c r="G26" s="31">
        <v>50665</v>
      </c>
      <c r="H26" s="32">
        <v>50735</v>
      </c>
      <c r="I26" s="32">
        <v>49777</v>
      </c>
      <c r="J26" s="32">
        <v>51765</v>
      </c>
      <c r="K26" s="32">
        <v>53647</v>
      </c>
      <c r="AH26" s="34"/>
    </row>
    <row r="27" spans="2:34" ht="12.75">
      <c r="B27" s="21" t="s">
        <v>244</v>
      </c>
      <c r="C27" s="31">
        <v>151234</v>
      </c>
      <c r="D27" s="31">
        <v>147640</v>
      </c>
      <c r="E27" s="31">
        <v>147272</v>
      </c>
      <c r="F27" s="31">
        <v>146682</v>
      </c>
      <c r="G27" s="31">
        <v>145644</v>
      </c>
      <c r="H27" s="32">
        <v>143737</v>
      </c>
      <c r="I27" s="32">
        <v>141401</v>
      </c>
      <c r="J27" s="32">
        <v>139675</v>
      </c>
      <c r="K27" s="32">
        <v>139200</v>
      </c>
      <c r="AH27" s="34"/>
    </row>
    <row r="28" spans="2:34" ht="12.75">
      <c r="B28" s="21" t="s">
        <v>245</v>
      </c>
      <c r="C28" s="31">
        <v>72246</v>
      </c>
      <c r="D28" s="31">
        <v>85033</v>
      </c>
      <c r="E28" s="31">
        <v>86226</v>
      </c>
      <c r="F28" s="31">
        <v>86893</v>
      </c>
      <c r="G28" s="31">
        <v>87754</v>
      </c>
      <c r="H28" s="32">
        <v>89936</v>
      </c>
      <c r="I28" s="32">
        <v>93521</v>
      </c>
      <c r="J28" s="32">
        <v>93163</v>
      </c>
      <c r="K28" s="32">
        <v>88908</v>
      </c>
      <c r="AH28" s="34"/>
    </row>
    <row r="29" spans="2:34" ht="12.75">
      <c r="B29" s="21" t="s">
        <v>246</v>
      </c>
      <c r="C29" s="31">
        <v>65738</v>
      </c>
      <c r="D29" s="31">
        <v>75480</v>
      </c>
      <c r="E29" s="31">
        <v>76931</v>
      </c>
      <c r="F29" s="31">
        <v>79101</v>
      </c>
      <c r="G29" s="31">
        <v>80812</v>
      </c>
      <c r="H29" s="32">
        <v>84387</v>
      </c>
      <c r="I29" s="32">
        <v>92686</v>
      </c>
      <c r="J29" s="32">
        <v>102162</v>
      </c>
      <c r="K29" s="32">
        <v>112867</v>
      </c>
      <c r="AH29" s="34"/>
    </row>
    <row r="30" ht="12.75">
      <c r="AH30" s="34"/>
    </row>
    <row r="31" spans="1:34" ht="12.75">
      <c r="A31" s="35" t="s">
        <v>309</v>
      </c>
      <c r="B31" s="21" t="s">
        <v>242</v>
      </c>
      <c r="C31" s="31">
        <v>59460</v>
      </c>
      <c r="D31" s="31">
        <v>62778</v>
      </c>
      <c r="E31" s="31">
        <v>64307.5</v>
      </c>
      <c r="F31" s="31">
        <v>64556</v>
      </c>
      <c r="G31" s="31">
        <v>65331</v>
      </c>
      <c r="H31" s="32">
        <v>67868.25026195504</v>
      </c>
      <c r="I31" s="32">
        <v>71688.2348381594</v>
      </c>
      <c r="J31" s="32">
        <v>71187.44439868738</v>
      </c>
      <c r="K31" s="32">
        <v>68291.76087963133</v>
      </c>
      <c r="AH31" s="34"/>
    </row>
    <row r="32" spans="1:34" ht="12.75">
      <c r="A32" s="35"/>
      <c r="B32" s="21" t="s">
        <v>243</v>
      </c>
      <c r="C32" s="31">
        <v>42041</v>
      </c>
      <c r="D32" s="31">
        <v>45058</v>
      </c>
      <c r="E32" s="31">
        <v>45817.5</v>
      </c>
      <c r="F32" s="31">
        <v>45873</v>
      </c>
      <c r="G32" s="31">
        <v>46110</v>
      </c>
      <c r="H32" s="32">
        <v>44917.14508233837</v>
      </c>
      <c r="I32" s="32">
        <v>44383.70665215736</v>
      </c>
      <c r="J32" s="32">
        <v>45000.026425172604</v>
      </c>
      <c r="K32" s="32">
        <v>46453.901601154204</v>
      </c>
      <c r="AH32" s="34"/>
    </row>
    <row r="33" spans="2:34" ht="12.75">
      <c r="B33" s="21" t="s">
        <v>244</v>
      </c>
      <c r="C33" s="31">
        <v>134637</v>
      </c>
      <c r="D33" s="31">
        <v>143015</v>
      </c>
      <c r="E33" s="31">
        <v>144146</v>
      </c>
      <c r="F33" s="31">
        <v>144085</v>
      </c>
      <c r="G33" s="31">
        <v>144446</v>
      </c>
      <c r="H33" s="32">
        <v>143678.85804359053</v>
      </c>
      <c r="I33" s="32">
        <v>143475.6395805049</v>
      </c>
      <c r="J33" s="32">
        <v>139506.88742877822</v>
      </c>
      <c r="K33" s="32">
        <v>135069.41839702826</v>
      </c>
      <c r="AH33" s="34"/>
    </row>
    <row r="34" spans="2:34" ht="12.75">
      <c r="B34" s="21" t="s">
        <v>245</v>
      </c>
      <c r="C34" s="31">
        <v>61369</v>
      </c>
      <c r="D34" s="31">
        <v>69848</v>
      </c>
      <c r="E34" s="31">
        <v>71282</v>
      </c>
      <c r="F34" s="31">
        <v>71446</v>
      </c>
      <c r="G34" s="31">
        <v>72994</v>
      </c>
      <c r="H34" s="32">
        <v>73806.9241118868</v>
      </c>
      <c r="I34" s="32">
        <v>76649.59336735909</v>
      </c>
      <c r="J34" s="32">
        <v>76973.74250181059</v>
      </c>
      <c r="K34" s="32">
        <v>75919.0591808156</v>
      </c>
      <c r="AH34" s="34"/>
    </row>
    <row r="35" spans="2:34" ht="12.75">
      <c r="B35" s="21" t="s">
        <v>246</v>
      </c>
      <c r="C35" s="31">
        <v>63902</v>
      </c>
      <c r="D35" s="31">
        <v>67630</v>
      </c>
      <c r="E35" s="31">
        <v>68793.5</v>
      </c>
      <c r="F35" s="31">
        <v>69320</v>
      </c>
      <c r="G35" s="31">
        <v>70628</v>
      </c>
      <c r="H35" s="32">
        <v>70760.91152437235</v>
      </c>
      <c r="I35" s="32">
        <v>74171.46439779148</v>
      </c>
      <c r="J35" s="32">
        <v>79262.72211755658</v>
      </c>
      <c r="K35" s="32">
        <v>85241.19556531288</v>
      </c>
      <c r="AH35" s="34"/>
    </row>
    <row r="36" spans="1:34" ht="12.75">
      <c r="A36" s="33"/>
      <c r="B36" s="33"/>
      <c r="C36" s="33"/>
      <c r="AH36" s="34"/>
    </row>
    <row r="37" spans="1:34" ht="12.75">
      <c r="A37" s="35" t="s">
        <v>308</v>
      </c>
      <c r="B37" s="21" t="s">
        <v>242</v>
      </c>
      <c r="C37" s="31">
        <v>36621</v>
      </c>
      <c r="D37" s="31">
        <v>35035</v>
      </c>
      <c r="E37" s="31">
        <v>35267</v>
      </c>
      <c r="F37" s="31">
        <v>35300</v>
      </c>
      <c r="G37" s="31">
        <v>35018</v>
      </c>
      <c r="H37" s="32">
        <v>34686.3623918913</v>
      </c>
      <c r="I37" s="32">
        <v>35073.92565811241</v>
      </c>
      <c r="J37" s="32">
        <v>34491.15025995354</v>
      </c>
      <c r="K37" s="32">
        <v>33686.69695685508</v>
      </c>
      <c r="AH37" s="34"/>
    </row>
    <row r="38" spans="1:34" ht="12.75">
      <c r="A38" s="35"/>
      <c r="B38" s="21" t="s">
        <v>243</v>
      </c>
      <c r="C38" s="31">
        <v>25980</v>
      </c>
      <c r="D38" s="31">
        <v>25413</v>
      </c>
      <c r="E38" s="31">
        <v>25650.5</v>
      </c>
      <c r="F38" s="31">
        <v>25694</v>
      </c>
      <c r="G38" s="31">
        <v>25984</v>
      </c>
      <c r="H38" s="32">
        <v>25426.869650005254</v>
      </c>
      <c r="I38" s="32">
        <v>24184.243587281642</v>
      </c>
      <c r="J38" s="32">
        <v>23915.407219273122</v>
      </c>
      <c r="K38" s="32">
        <v>24073.893005673406</v>
      </c>
      <c r="AH38" s="34"/>
    </row>
    <row r="39" spans="2:34" ht="12.75">
      <c r="B39" s="21" t="s">
        <v>244</v>
      </c>
      <c r="C39" s="31">
        <v>78245</v>
      </c>
      <c r="D39" s="31">
        <v>75017</v>
      </c>
      <c r="E39" s="31">
        <v>74300.5</v>
      </c>
      <c r="F39" s="31">
        <v>74014</v>
      </c>
      <c r="G39" s="31">
        <v>72211</v>
      </c>
      <c r="H39" s="32">
        <v>71802.8486103883</v>
      </c>
      <c r="I39" s="32">
        <v>69690.57580838076</v>
      </c>
      <c r="J39" s="32">
        <v>67900.12812572344</v>
      </c>
      <c r="K39" s="32">
        <v>66793.7639371283</v>
      </c>
      <c r="AH39" s="34"/>
    </row>
    <row r="40" spans="2:34" ht="12.75">
      <c r="B40" s="21" t="s">
        <v>245</v>
      </c>
      <c r="C40" s="31">
        <v>37285</v>
      </c>
      <c r="D40" s="31">
        <v>43938</v>
      </c>
      <c r="E40" s="31">
        <v>44703</v>
      </c>
      <c r="F40" s="31">
        <v>44966</v>
      </c>
      <c r="G40" s="31">
        <v>46472</v>
      </c>
      <c r="H40" s="32">
        <v>46996.02976977373</v>
      </c>
      <c r="I40" s="32">
        <v>49047.6346505948</v>
      </c>
      <c r="J40" s="32">
        <v>48743.584959262356</v>
      </c>
      <c r="K40" s="32">
        <v>46595.68716261903</v>
      </c>
      <c r="AH40" s="34"/>
    </row>
    <row r="41" spans="2:34" ht="12.75">
      <c r="B41" s="21" t="s">
        <v>246</v>
      </c>
      <c r="C41" s="31">
        <v>35312</v>
      </c>
      <c r="D41" s="31">
        <v>41419</v>
      </c>
      <c r="E41" s="31">
        <v>42908</v>
      </c>
      <c r="F41" s="31">
        <v>43459</v>
      </c>
      <c r="G41" s="31">
        <v>45225</v>
      </c>
      <c r="H41" s="32">
        <v>45634.16477360824</v>
      </c>
      <c r="I41" s="32">
        <v>49361.80329304923</v>
      </c>
      <c r="J41" s="32">
        <v>53643.83287655848</v>
      </c>
      <c r="K41" s="32">
        <v>58513.72765807866</v>
      </c>
      <c r="AH41" s="34"/>
    </row>
    <row r="42" ht="12.75">
      <c r="AH42" s="34"/>
    </row>
    <row r="43" spans="1:34" ht="12.75">
      <c r="A43" s="35" t="s">
        <v>326</v>
      </c>
      <c r="B43" s="21" t="s">
        <v>242</v>
      </c>
      <c r="C43" s="31">
        <v>60098</v>
      </c>
      <c r="D43" s="31">
        <v>62869</v>
      </c>
      <c r="E43" s="31">
        <v>63686</v>
      </c>
      <c r="F43" s="31">
        <v>64328</v>
      </c>
      <c r="G43" s="31">
        <v>64779</v>
      </c>
      <c r="H43" s="32">
        <v>66113</v>
      </c>
      <c r="I43" s="32">
        <v>69495</v>
      </c>
      <c r="J43" s="32">
        <v>70841</v>
      </c>
      <c r="K43" s="32">
        <v>71728</v>
      </c>
      <c r="AH43" s="34"/>
    </row>
    <row r="44" spans="1:34" ht="12.75">
      <c r="A44" s="35"/>
      <c r="B44" s="21" t="s">
        <v>243</v>
      </c>
      <c r="C44" s="31">
        <v>44404</v>
      </c>
      <c r="D44" s="31">
        <v>43028</v>
      </c>
      <c r="E44" s="31">
        <v>43520</v>
      </c>
      <c r="F44" s="31">
        <v>43896</v>
      </c>
      <c r="G44" s="31">
        <v>44162</v>
      </c>
      <c r="H44" s="32">
        <v>44420</v>
      </c>
      <c r="I44" s="32">
        <v>44190</v>
      </c>
      <c r="J44" s="32">
        <v>46603</v>
      </c>
      <c r="K44" s="32">
        <v>49199</v>
      </c>
      <c r="AH44" s="34"/>
    </row>
    <row r="45" spans="2:34" ht="12.75">
      <c r="B45" s="21" t="s">
        <v>244</v>
      </c>
      <c r="C45" s="31">
        <v>140269</v>
      </c>
      <c r="D45" s="31">
        <v>136772</v>
      </c>
      <c r="E45" s="31">
        <v>136477</v>
      </c>
      <c r="F45" s="31">
        <v>135743</v>
      </c>
      <c r="G45" s="31">
        <v>134763</v>
      </c>
      <c r="H45" s="32">
        <v>133069</v>
      </c>
      <c r="I45" s="32">
        <v>130906</v>
      </c>
      <c r="J45" s="32">
        <v>129855</v>
      </c>
      <c r="K45" s="32">
        <v>129773</v>
      </c>
      <c r="AH45" s="34"/>
    </row>
    <row r="46" spans="2:34" ht="12.75">
      <c r="B46" s="21" t="s">
        <v>245</v>
      </c>
      <c r="C46" s="31">
        <v>64346</v>
      </c>
      <c r="D46" s="31">
        <v>77515</v>
      </c>
      <c r="E46" s="31">
        <v>79238</v>
      </c>
      <c r="F46" s="31">
        <v>80372</v>
      </c>
      <c r="G46" s="31">
        <v>81734</v>
      </c>
      <c r="H46" s="32">
        <v>84657</v>
      </c>
      <c r="I46" s="32">
        <v>89142</v>
      </c>
      <c r="J46" s="32">
        <v>88474</v>
      </c>
      <c r="K46" s="32">
        <v>84548</v>
      </c>
      <c r="AH46" s="34"/>
    </row>
    <row r="47" spans="2:34" ht="12.75">
      <c r="B47" s="21" t="s">
        <v>246</v>
      </c>
      <c r="C47" s="31">
        <v>67522</v>
      </c>
      <c r="D47" s="31">
        <v>73355</v>
      </c>
      <c r="E47" s="31">
        <v>74162</v>
      </c>
      <c r="F47" s="31">
        <v>75527</v>
      </c>
      <c r="G47" s="31">
        <v>76681</v>
      </c>
      <c r="H47" s="32">
        <v>78451</v>
      </c>
      <c r="I47" s="32">
        <v>84090</v>
      </c>
      <c r="J47" s="32">
        <v>92869</v>
      </c>
      <c r="K47" s="32">
        <v>103530</v>
      </c>
      <c r="AH47" s="34"/>
    </row>
    <row r="48" ht="12.75">
      <c r="AH48" s="34"/>
    </row>
    <row r="49" ht="12.75">
      <c r="AH49" s="34"/>
    </row>
    <row r="50" ht="12.75">
      <c r="AH50" s="34"/>
    </row>
    <row r="51" ht="12.75">
      <c r="AH51" s="37"/>
    </row>
    <row r="52" spans="1:34" ht="12.75">
      <c r="A52" s="38"/>
      <c r="B52" s="38"/>
      <c r="C52" s="39"/>
      <c r="D52" s="39"/>
      <c r="E52" s="39"/>
      <c r="F52" s="39"/>
      <c r="G52" s="39"/>
      <c r="H52" s="39"/>
      <c r="I52" s="39"/>
      <c r="J52" s="39"/>
      <c r="K52" s="39"/>
      <c r="L52" s="39"/>
      <c r="M52" s="39"/>
      <c r="N52" s="39"/>
      <c r="O52" s="39"/>
      <c r="P52" s="39"/>
      <c r="Q52" s="40"/>
      <c r="R52" s="40"/>
      <c r="S52" s="40"/>
      <c r="T52" s="40"/>
      <c r="U52" s="40"/>
      <c r="V52" s="40"/>
      <c r="W52" s="40"/>
      <c r="X52" s="40"/>
      <c r="Y52" s="40"/>
      <c r="Z52" s="40"/>
      <c r="AA52" s="40"/>
      <c r="AB52" s="40"/>
      <c r="AC52" s="40"/>
      <c r="AD52" s="40"/>
      <c r="AE52" s="40"/>
      <c r="AF52" s="40"/>
      <c r="AG52" s="40"/>
      <c r="AH52" s="29"/>
    </row>
    <row r="53" spans="2:33" ht="12.75">
      <c r="B53" s="41"/>
      <c r="C53" s="34" t="s">
        <v>232</v>
      </c>
      <c r="D53" s="34" t="s">
        <v>248</v>
      </c>
      <c r="E53" s="34" t="s">
        <v>249</v>
      </c>
      <c r="F53" s="34" t="s">
        <v>250</v>
      </c>
      <c r="G53" s="34" t="s">
        <v>251</v>
      </c>
      <c r="H53" s="34" t="s">
        <v>252</v>
      </c>
      <c r="I53" s="34" t="s">
        <v>253</v>
      </c>
      <c r="J53" s="34" t="s">
        <v>254</v>
      </c>
      <c r="K53" s="34" t="s">
        <v>233</v>
      </c>
      <c r="L53" s="34" t="s">
        <v>234</v>
      </c>
      <c r="M53" s="34" t="s">
        <v>235</v>
      </c>
      <c r="N53" s="34" t="s">
        <v>255</v>
      </c>
      <c r="O53" s="34" t="s">
        <v>256</v>
      </c>
      <c r="P53" s="34" t="s">
        <v>257</v>
      </c>
      <c r="Q53" s="34" t="s">
        <v>258</v>
      </c>
      <c r="R53" s="34" t="s">
        <v>259</v>
      </c>
      <c r="S53" s="34" t="s">
        <v>260</v>
      </c>
      <c r="T53" s="34" t="s">
        <v>261</v>
      </c>
      <c r="U53" s="34" t="s">
        <v>262</v>
      </c>
      <c r="V53" s="34" t="s">
        <v>263</v>
      </c>
      <c r="W53" s="34" t="s">
        <v>264</v>
      </c>
      <c r="X53" s="34" t="s">
        <v>265</v>
      </c>
      <c r="Y53" s="34" t="s">
        <v>266</v>
      </c>
      <c r="Z53" s="34" t="s">
        <v>267</v>
      </c>
      <c r="AA53" s="34" t="s">
        <v>268</v>
      </c>
      <c r="AB53" s="34" t="s">
        <v>269</v>
      </c>
      <c r="AC53" s="34" t="s">
        <v>270</v>
      </c>
      <c r="AD53" s="34" t="s">
        <v>271</v>
      </c>
      <c r="AE53" s="34" t="s">
        <v>272</v>
      </c>
      <c r="AF53" s="34" t="s">
        <v>273</v>
      </c>
      <c r="AG53" s="34" t="s">
        <v>274</v>
      </c>
    </row>
    <row r="54" spans="1:37" ht="12.75">
      <c r="A54" s="42" t="s">
        <v>241</v>
      </c>
      <c r="B54" s="43" t="s">
        <v>275</v>
      </c>
      <c r="C54" s="37">
        <v>751106</v>
      </c>
      <c r="D54" s="37">
        <v>742281</v>
      </c>
      <c r="E54" s="37">
        <v>737175</v>
      </c>
      <c r="F54" s="37">
        <v>734730</v>
      </c>
      <c r="G54" s="37">
        <v>733382</v>
      </c>
      <c r="H54" s="37">
        <v>733467</v>
      </c>
      <c r="I54" s="37">
        <v>736909</v>
      </c>
      <c r="J54" s="37">
        <v>741250</v>
      </c>
      <c r="K54" s="37">
        <v>744363</v>
      </c>
      <c r="L54" s="37">
        <v>749046</v>
      </c>
      <c r="M54" s="37">
        <v>750574</v>
      </c>
      <c r="N54" s="37">
        <v>757330</v>
      </c>
      <c r="O54" s="37">
        <v>762680</v>
      </c>
      <c r="P54" s="37">
        <v>766901</v>
      </c>
      <c r="Q54" s="44">
        <v>769529</v>
      </c>
      <c r="R54" s="44">
        <v>771104</v>
      </c>
      <c r="S54" s="44">
        <v>773236</v>
      </c>
      <c r="T54" s="44">
        <v>773062</v>
      </c>
      <c r="U54" s="44">
        <v>772579</v>
      </c>
      <c r="V54" s="44">
        <v>769208</v>
      </c>
      <c r="W54" s="44">
        <v>764020</v>
      </c>
      <c r="X54" s="44">
        <v>756871</v>
      </c>
      <c r="Y54" s="44">
        <v>747682</v>
      </c>
      <c r="Z54" s="44">
        <v>738459</v>
      </c>
      <c r="AA54" s="44">
        <v>731789</v>
      </c>
      <c r="AB54" s="44">
        <v>730457</v>
      </c>
      <c r="AC54" s="44">
        <v>730833</v>
      </c>
      <c r="AD54" s="44">
        <v>732904</v>
      </c>
      <c r="AE54" s="44">
        <v>735577</v>
      </c>
      <c r="AF54" s="44">
        <v>741499</v>
      </c>
      <c r="AG54" s="44">
        <v>747581</v>
      </c>
      <c r="AH54" s="45">
        <v>767417</v>
      </c>
      <c r="AI54">
        <v>839056</v>
      </c>
      <c r="AJ54">
        <v>847403</v>
      </c>
      <c r="AK54">
        <v>852502</v>
      </c>
    </row>
    <row r="55" spans="1:37" ht="12.75">
      <c r="A55" s="42"/>
      <c r="B55" s="43" t="s">
        <v>276</v>
      </c>
      <c r="C55" s="37">
        <v>636558</v>
      </c>
      <c r="D55" s="37">
        <v>641507</v>
      </c>
      <c r="E55" s="37">
        <v>655461</v>
      </c>
      <c r="F55" s="37">
        <v>666273</v>
      </c>
      <c r="G55" s="37">
        <v>676078</v>
      </c>
      <c r="H55" s="37">
        <v>687307</v>
      </c>
      <c r="I55" s="37">
        <v>704331</v>
      </c>
      <c r="J55" s="37">
        <v>727383</v>
      </c>
      <c r="K55" s="37">
        <v>748965</v>
      </c>
      <c r="L55" s="37">
        <v>762527</v>
      </c>
      <c r="M55" s="37">
        <v>776158</v>
      </c>
      <c r="N55" s="37">
        <v>792178</v>
      </c>
      <c r="O55" s="37">
        <v>800493</v>
      </c>
      <c r="P55" s="37">
        <v>811881</v>
      </c>
      <c r="Q55" s="44">
        <v>824622</v>
      </c>
      <c r="R55" s="44">
        <v>840081</v>
      </c>
      <c r="S55" s="44">
        <v>854717</v>
      </c>
      <c r="T55" s="44">
        <v>870733</v>
      </c>
      <c r="U55" s="44">
        <v>884027</v>
      </c>
      <c r="V55" s="44">
        <v>898382</v>
      </c>
      <c r="W55" s="44">
        <v>911672</v>
      </c>
      <c r="X55" s="44">
        <v>919597</v>
      </c>
      <c r="Y55" s="44">
        <v>924044</v>
      </c>
      <c r="Z55" s="44">
        <v>923763</v>
      </c>
      <c r="AA55" s="44">
        <v>920652</v>
      </c>
      <c r="AB55" s="44">
        <v>915008</v>
      </c>
      <c r="AC55" s="44">
        <v>910612</v>
      </c>
      <c r="AD55" s="44">
        <v>902740</v>
      </c>
      <c r="AE55" s="44">
        <v>891602</v>
      </c>
      <c r="AF55" s="44">
        <v>875802</v>
      </c>
      <c r="AG55" s="44">
        <v>856978</v>
      </c>
      <c r="AH55">
        <v>874341</v>
      </c>
      <c r="AI55">
        <v>834492</v>
      </c>
      <c r="AJ55">
        <v>856669</v>
      </c>
      <c r="AK55">
        <v>829677</v>
      </c>
    </row>
    <row r="56" spans="1:36" ht="12.75">
      <c r="A56" s="42" t="s">
        <v>277</v>
      </c>
      <c r="B56" s="43" t="s">
        <v>275</v>
      </c>
      <c r="C56" s="37">
        <v>178380</v>
      </c>
      <c r="D56" s="37">
        <v>175893</v>
      </c>
      <c r="E56" s="37">
        <v>174056</v>
      </c>
      <c r="F56" s="37">
        <v>172722</v>
      </c>
      <c r="G56" s="37">
        <v>171846</v>
      </c>
      <c r="H56" s="37">
        <v>171406</v>
      </c>
      <c r="I56" s="37">
        <v>171841</v>
      </c>
      <c r="J56" s="37">
        <v>171834</v>
      </c>
      <c r="K56" s="37">
        <v>172496</v>
      </c>
      <c r="L56" s="37">
        <v>173155</v>
      </c>
      <c r="M56" s="37">
        <v>173530</v>
      </c>
      <c r="N56" s="37">
        <v>174970</v>
      </c>
      <c r="O56" s="37">
        <v>175489</v>
      </c>
      <c r="P56" s="37">
        <v>175987</v>
      </c>
      <c r="Q56" s="44">
        <v>177230</v>
      </c>
      <c r="R56" s="44">
        <v>178127</v>
      </c>
      <c r="S56" s="44">
        <v>179230</v>
      </c>
      <c r="T56" s="44">
        <v>179958</v>
      </c>
      <c r="U56" s="44">
        <v>180777</v>
      </c>
      <c r="V56" s="44">
        <v>180649</v>
      </c>
      <c r="W56" s="44">
        <v>180051</v>
      </c>
      <c r="X56" s="44">
        <v>178932</v>
      </c>
      <c r="Y56" s="44">
        <v>177314</v>
      </c>
      <c r="Z56" s="44">
        <v>175533</v>
      </c>
      <c r="AA56" s="44">
        <v>174281</v>
      </c>
      <c r="AB56" s="44">
        <v>174550</v>
      </c>
      <c r="AC56" s="44">
        <v>175022</v>
      </c>
      <c r="AD56" s="44">
        <v>175766</v>
      </c>
      <c r="AE56" s="44">
        <v>176378</v>
      </c>
      <c r="AF56" s="44">
        <v>178084</v>
      </c>
      <c r="AG56" s="44">
        <v>179790</v>
      </c>
      <c r="AH56">
        <v>205255</v>
      </c>
      <c r="AI56">
        <v>210295</v>
      </c>
      <c r="AJ56">
        <v>213550</v>
      </c>
    </row>
    <row r="57" spans="1:36" ht="12.75">
      <c r="A57" s="42"/>
      <c r="B57" s="43" t="s">
        <v>276</v>
      </c>
      <c r="C57" s="37">
        <v>144934</v>
      </c>
      <c r="D57" s="37">
        <v>145851</v>
      </c>
      <c r="E57" s="37">
        <v>148885</v>
      </c>
      <c r="F57" s="37">
        <v>151155</v>
      </c>
      <c r="G57" s="37">
        <v>153202</v>
      </c>
      <c r="H57" s="37">
        <v>155540</v>
      </c>
      <c r="I57" s="37">
        <v>159445</v>
      </c>
      <c r="J57" s="37">
        <v>165204</v>
      </c>
      <c r="K57" s="37">
        <v>169939</v>
      </c>
      <c r="L57" s="37">
        <v>172343</v>
      </c>
      <c r="M57" s="37">
        <v>174823</v>
      </c>
      <c r="N57" s="37">
        <v>177762</v>
      </c>
      <c r="O57" s="37">
        <v>178799</v>
      </c>
      <c r="P57" s="37">
        <v>180895</v>
      </c>
      <c r="Q57" s="44">
        <v>183532</v>
      </c>
      <c r="R57" s="44">
        <v>186625</v>
      </c>
      <c r="S57" s="44">
        <v>189627</v>
      </c>
      <c r="T57" s="44">
        <v>192798</v>
      </c>
      <c r="U57" s="44">
        <v>196010</v>
      </c>
      <c r="V57" s="44">
        <v>199502</v>
      </c>
      <c r="W57" s="44">
        <v>202788</v>
      </c>
      <c r="X57" s="44">
        <v>204794</v>
      </c>
      <c r="Y57" s="44">
        <v>206116</v>
      </c>
      <c r="Z57" s="44">
        <v>206707</v>
      </c>
      <c r="AA57" s="44">
        <v>206723</v>
      </c>
      <c r="AB57" s="44">
        <v>206081</v>
      </c>
      <c r="AC57" s="44">
        <v>205793</v>
      </c>
      <c r="AD57" s="44">
        <v>205041</v>
      </c>
      <c r="AE57" s="44">
        <v>203306</v>
      </c>
      <c r="AF57" s="44">
        <v>200427</v>
      </c>
      <c r="AG57" s="44">
        <v>196785</v>
      </c>
      <c r="AH57">
        <v>194494</v>
      </c>
      <c r="AI57">
        <v>200708</v>
      </c>
      <c r="AJ57">
        <v>198091</v>
      </c>
    </row>
    <row r="58" spans="1:36" ht="12.75">
      <c r="A58" s="42" t="str">
        <f>B7</f>
        <v>Resoc Dender-Waas</v>
      </c>
      <c r="B58" s="43" t="s">
        <v>275</v>
      </c>
      <c r="C58" s="37">
        <v>53729</v>
      </c>
      <c r="D58" s="37">
        <v>52738</v>
      </c>
      <c r="E58" s="37">
        <v>51951</v>
      </c>
      <c r="F58" s="37">
        <v>51271</v>
      </c>
      <c r="G58" s="37">
        <v>50896</v>
      </c>
      <c r="H58" s="37">
        <v>50554</v>
      </c>
      <c r="I58" s="37">
        <v>50619</v>
      </c>
      <c r="J58" s="37">
        <v>50642</v>
      </c>
      <c r="K58" s="37">
        <v>50765</v>
      </c>
      <c r="L58" s="37">
        <v>50613</v>
      </c>
      <c r="M58" s="37">
        <v>50328</v>
      </c>
      <c r="N58" s="37">
        <v>50710</v>
      </c>
      <c r="O58" s="37">
        <v>50767</v>
      </c>
      <c r="P58" s="37">
        <v>50876</v>
      </c>
      <c r="Q58" s="44">
        <v>51277</v>
      </c>
      <c r="R58" s="44">
        <v>51465</v>
      </c>
      <c r="S58" s="44">
        <v>51741</v>
      </c>
      <c r="T58" s="44">
        <v>51893</v>
      </c>
      <c r="U58" s="44">
        <v>52125</v>
      </c>
      <c r="V58" s="44">
        <v>52151</v>
      </c>
      <c r="W58" s="44">
        <v>51979</v>
      </c>
      <c r="X58" s="44">
        <v>51673</v>
      </c>
      <c r="Y58" s="44">
        <v>51314</v>
      </c>
      <c r="Z58" s="44">
        <v>50881</v>
      </c>
      <c r="AA58" s="44">
        <v>50580</v>
      </c>
      <c r="AB58" s="44">
        <v>50717</v>
      </c>
      <c r="AC58" s="44">
        <v>50929</v>
      </c>
      <c r="AD58" s="44">
        <v>51266</v>
      </c>
      <c r="AE58" s="44">
        <v>51542</v>
      </c>
      <c r="AF58" s="44">
        <v>52038</v>
      </c>
      <c r="AG58" s="44">
        <v>52553</v>
      </c>
      <c r="AH58">
        <v>59721</v>
      </c>
      <c r="AI58">
        <v>61018</v>
      </c>
      <c r="AJ58">
        <v>62291</v>
      </c>
    </row>
    <row r="59" spans="1:36" ht="12.75">
      <c r="A59" s="42"/>
      <c r="B59" s="43" t="s">
        <v>276</v>
      </c>
      <c r="C59" s="37">
        <v>43987</v>
      </c>
      <c r="D59" s="37">
        <v>44542</v>
      </c>
      <c r="E59" s="37">
        <v>45676</v>
      </c>
      <c r="F59" s="37">
        <v>46525</v>
      </c>
      <c r="G59" s="37">
        <v>47552</v>
      </c>
      <c r="H59" s="37">
        <v>48508</v>
      </c>
      <c r="I59" s="37">
        <v>49682</v>
      </c>
      <c r="J59" s="37">
        <v>51596</v>
      </c>
      <c r="K59" s="37">
        <v>53187</v>
      </c>
      <c r="L59" s="37">
        <v>53948</v>
      </c>
      <c r="M59" s="37">
        <v>54491</v>
      </c>
      <c r="N59" s="37">
        <v>55188</v>
      </c>
      <c r="O59" s="37">
        <v>55315</v>
      </c>
      <c r="P59" s="37">
        <v>55703</v>
      </c>
      <c r="Q59" s="44">
        <v>56186</v>
      </c>
      <c r="R59" s="44">
        <v>56955</v>
      </c>
      <c r="S59" s="44">
        <v>57807</v>
      </c>
      <c r="T59" s="44">
        <v>58579</v>
      </c>
      <c r="U59" s="44">
        <v>59496</v>
      </c>
      <c r="V59" s="44">
        <v>60394</v>
      </c>
      <c r="W59" s="44">
        <v>61371</v>
      </c>
      <c r="X59" s="44">
        <v>61974</v>
      </c>
      <c r="Y59" s="44">
        <v>62387</v>
      </c>
      <c r="Z59" s="44">
        <v>62664</v>
      </c>
      <c r="AA59" s="44">
        <v>62832</v>
      </c>
      <c r="AB59" s="44">
        <v>62753</v>
      </c>
      <c r="AC59" s="44">
        <v>62772</v>
      </c>
      <c r="AD59" s="44">
        <v>62640</v>
      </c>
      <c r="AE59" s="44">
        <v>62183</v>
      </c>
      <c r="AF59" s="44">
        <v>61391</v>
      </c>
      <c r="AG59" s="44">
        <v>60274</v>
      </c>
      <c r="AH59">
        <v>57847</v>
      </c>
      <c r="AI59">
        <v>59554</v>
      </c>
      <c r="AJ59">
        <v>58981</v>
      </c>
    </row>
    <row r="60" spans="1:33" ht="12.75">
      <c r="A60" s="42" t="str">
        <f>B8</f>
        <v>Resoc Gent &amp; Rand</v>
      </c>
      <c r="B60" s="43" t="s">
        <v>275</v>
      </c>
      <c r="C60" s="37">
        <v>49475</v>
      </c>
      <c r="D60" s="37">
        <v>49525</v>
      </c>
      <c r="E60" s="37">
        <v>50115</v>
      </c>
      <c r="F60" s="37">
        <v>50533</v>
      </c>
      <c r="G60" s="37">
        <v>50974</v>
      </c>
      <c r="H60" s="37">
        <v>51593</v>
      </c>
      <c r="I60" s="37">
        <v>52167</v>
      </c>
      <c r="J60" s="37">
        <v>52363</v>
      </c>
      <c r="K60" s="37">
        <v>53000</v>
      </c>
      <c r="L60" s="37">
        <v>53745</v>
      </c>
      <c r="M60" s="37">
        <v>54509</v>
      </c>
      <c r="N60" s="37">
        <v>55378.5</v>
      </c>
      <c r="O60" s="37">
        <v>55550</v>
      </c>
      <c r="P60" s="37">
        <v>56684</v>
      </c>
      <c r="Q60" s="44">
        <v>54522.23350612197</v>
      </c>
      <c r="R60" s="44">
        <v>54604.13989260548</v>
      </c>
      <c r="S60" s="44">
        <v>54652.11214830771</v>
      </c>
      <c r="T60" s="44">
        <v>54530.12951973405</v>
      </c>
      <c r="U60" s="44">
        <v>54352.178600250736</v>
      </c>
      <c r="V60" s="44">
        <v>53928.826410365706</v>
      </c>
      <c r="W60" s="44">
        <v>53521.36277975037</v>
      </c>
      <c r="X60" s="44">
        <v>53164.21201083235</v>
      </c>
      <c r="Y60" s="44">
        <v>52743.36446302008</v>
      </c>
      <c r="Z60" s="44">
        <v>52306.936696768775</v>
      </c>
      <c r="AA60" s="44">
        <v>51923.20262016122</v>
      </c>
      <c r="AB60" s="44">
        <v>51718.579206966</v>
      </c>
      <c r="AC60" s="44">
        <v>51497.45385749474</v>
      </c>
      <c r="AD60" s="44">
        <v>51383.712911183946</v>
      </c>
      <c r="AE60" s="44">
        <v>51293.728751773946</v>
      </c>
      <c r="AF60" s="44">
        <v>51398.52390020122</v>
      </c>
      <c r="AG60" s="44">
        <v>51505.630676880915</v>
      </c>
    </row>
    <row r="61" spans="1:33" ht="12.75">
      <c r="A61" s="42"/>
      <c r="B61" s="43" t="s">
        <v>276</v>
      </c>
      <c r="C61" s="37">
        <v>38057</v>
      </c>
      <c r="D61" s="37">
        <v>38035</v>
      </c>
      <c r="E61" s="37">
        <v>38664</v>
      </c>
      <c r="F61" s="37">
        <v>39182</v>
      </c>
      <c r="G61" s="37">
        <v>39470</v>
      </c>
      <c r="H61" s="37">
        <v>39984</v>
      </c>
      <c r="I61" s="37">
        <v>40876</v>
      </c>
      <c r="J61" s="37">
        <v>41885</v>
      </c>
      <c r="K61" s="37">
        <v>42948</v>
      </c>
      <c r="L61" s="37">
        <v>43387</v>
      </c>
      <c r="M61" s="37">
        <v>43933</v>
      </c>
      <c r="N61" s="37">
        <v>44750</v>
      </c>
      <c r="O61" s="37">
        <v>44832</v>
      </c>
      <c r="P61" s="37">
        <v>45895</v>
      </c>
      <c r="Q61" s="44">
        <v>45817.82213024709</v>
      </c>
      <c r="R61" s="44">
        <v>46394.90262486819</v>
      </c>
      <c r="S61" s="44">
        <v>46937.05567888182</v>
      </c>
      <c r="T61" s="44">
        <v>47626.54565178389</v>
      </c>
      <c r="U61" s="44">
        <v>48218.528613545</v>
      </c>
      <c r="V61" s="44">
        <v>48941.01680115782</v>
      </c>
      <c r="W61" s="44">
        <v>49578.91039209157</v>
      </c>
      <c r="X61" s="44">
        <v>49945.683472299555</v>
      </c>
      <c r="Y61" s="44">
        <v>50180.871699864896</v>
      </c>
      <c r="Z61" s="44">
        <v>50361.935228616116</v>
      </c>
      <c r="AA61" s="44">
        <v>50445.78330142448</v>
      </c>
      <c r="AB61" s="44">
        <v>50385.40853457526</v>
      </c>
      <c r="AC61" s="44">
        <v>50462.19839799193</v>
      </c>
      <c r="AD61" s="44">
        <v>50451.657875371166</v>
      </c>
      <c r="AE61" s="44">
        <v>50313.09058393483</v>
      </c>
      <c r="AF61" s="44">
        <v>50040.984232826486</v>
      </c>
      <c r="AG61" s="44">
        <v>49636.12301571405</v>
      </c>
    </row>
    <row r="62" spans="1:33" ht="12.75">
      <c r="A62" s="42" t="str">
        <f>B9</f>
        <v>Resoc Meetjesland</v>
      </c>
      <c r="B62" s="43" t="s">
        <v>275</v>
      </c>
      <c r="C62" s="37">
        <v>27194</v>
      </c>
      <c r="D62" s="37">
        <v>26616</v>
      </c>
      <c r="E62" s="37">
        <v>25858</v>
      </c>
      <c r="F62" s="37">
        <v>25406</v>
      </c>
      <c r="G62" s="37">
        <v>25016</v>
      </c>
      <c r="H62" s="37">
        <v>24744</v>
      </c>
      <c r="I62" s="37">
        <v>24632</v>
      </c>
      <c r="J62" s="37">
        <v>24529</v>
      </c>
      <c r="K62" s="37">
        <v>24507</v>
      </c>
      <c r="L62" s="37">
        <v>24448</v>
      </c>
      <c r="M62" s="37">
        <v>24428</v>
      </c>
      <c r="N62" s="37">
        <v>24635</v>
      </c>
      <c r="O62" s="37">
        <v>24685</v>
      </c>
      <c r="P62" s="37">
        <v>25025</v>
      </c>
      <c r="Q62" s="44">
        <v>24926.272851257294</v>
      </c>
      <c r="R62" s="44">
        <v>24963.02910745981</v>
      </c>
      <c r="S62" s="44">
        <v>24966.703709505164</v>
      </c>
      <c r="T62" s="44">
        <v>24940.446630512994</v>
      </c>
      <c r="U62" s="44">
        <v>24892.51911927151</v>
      </c>
      <c r="V62" s="44">
        <v>24802.537468962895</v>
      </c>
      <c r="W62" s="44">
        <v>24640.779791092777</v>
      </c>
      <c r="X62" s="44">
        <v>24471.562114635773</v>
      </c>
      <c r="Y62" s="44">
        <v>24269.545520502892</v>
      </c>
      <c r="Z62" s="44">
        <v>24024.83094658735</v>
      </c>
      <c r="AA62" s="44">
        <v>23783.229973229994</v>
      </c>
      <c r="AB62" s="44">
        <v>23673.923628750388</v>
      </c>
      <c r="AC62" s="44">
        <v>23618.016667903845</v>
      </c>
      <c r="AD62" s="44">
        <v>23547.81678278351</v>
      </c>
      <c r="AE62" s="44">
        <v>23487.31121454787</v>
      </c>
      <c r="AF62" s="44">
        <v>23523.46439686846</v>
      </c>
      <c r="AG62" s="44">
        <v>23564.57041566073</v>
      </c>
    </row>
    <row r="63" spans="1:33" ht="12.75">
      <c r="A63" s="42"/>
      <c r="B63" s="43" t="s">
        <v>276</v>
      </c>
      <c r="C63" s="37">
        <v>23086</v>
      </c>
      <c r="D63" s="37">
        <v>23419</v>
      </c>
      <c r="E63" s="37">
        <v>23961</v>
      </c>
      <c r="F63" s="37">
        <v>24213</v>
      </c>
      <c r="G63" s="37">
        <v>24452</v>
      </c>
      <c r="H63" s="37">
        <v>24774</v>
      </c>
      <c r="I63" s="37">
        <v>25459</v>
      </c>
      <c r="J63" s="37">
        <v>26322</v>
      </c>
      <c r="K63" s="37">
        <v>26937</v>
      </c>
      <c r="L63" s="37">
        <v>27379</v>
      </c>
      <c r="M63" s="37">
        <v>27931</v>
      </c>
      <c r="N63" s="37">
        <v>28284.5</v>
      </c>
      <c r="O63" s="37">
        <v>28389</v>
      </c>
      <c r="P63" s="37">
        <v>29302</v>
      </c>
      <c r="Q63" s="44">
        <v>29150.32534911378</v>
      </c>
      <c r="R63" s="44">
        <v>29588.859258498793</v>
      </c>
      <c r="S63" s="44">
        <v>29963.954863512394</v>
      </c>
      <c r="T63" s="44">
        <v>30487.69307659151</v>
      </c>
      <c r="U63" s="44">
        <v>31046.0592508084</v>
      </c>
      <c r="V63" s="44">
        <v>31590.200751838627</v>
      </c>
      <c r="W63" s="44">
        <v>32108.46030792487</v>
      </c>
      <c r="X63" s="44">
        <v>32499.154763696977</v>
      </c>
      <c r="Y63" s="44">
        <v>32747.12524630342</v>
      </c>
      <c r="Z63" s="44">
        <v>32887.685845502376</v>
      </c>
      <c r="AA63" s="44">
        <v>32870.13571160462</v>
      </c>
      <c r="AB63" s="44">
        <v>32831.79327653679</v>
      </c>
      <c r="AC63" s="44">
        <v>32795.49345668379</v>
      </c>
      <c r="AD63" s="44">
        <v>32657.18912617477</v>
      </c>
      <c r="AE63" s="44">
        <v>32400.23526950174</v>
      </c>
      <c r="AF63" s="44">
        <v>32030.639508776912</v>
      </c>
      <c r="AG63" s="44">
        <v>31519.662849863907</v>
      </c>
    </row>
    <row r="64" spans="1:36" ht="12.75">
      <c r="A64" s="42" t="str">
        <f>B10</f>
        <v>Resoc Zuid-Oost-Vlaanderen</v>
      </c>
      <c r="B64" s="43" t="s">
        <v>275</v>
      </c>
      <c r="C64" s="37">
        <v>47982</v>
      </c>
      <c r="D64" s="37">
        <v>47014</v>
      </c>
      <c r="E64" s="37">
        <v>46132</v>
      </c>
      <c r="F64" s="37">
        <v>45512</v>
      </c>
      <c r="G64" s="37">
        <v>44960</v>
      </c>
      <c r="H64" s="37">
        <v>44515</v>
      </c>
      <c r="I64" s="37">
        <v>44423</v>
      </c>
      <c r="J64" s="37">
        <v>44300</v>
      </c>
      <c r="K64" s="37">
        <v>44224</v>
      </c>
      <c r="L64" s="37">
        <v>44349</v>
      </c>
      <c r="M64" s="37">
        <v>44265</v>
      </c>
      <c r="N64" s="37">
        <v>44468</v>
      </c>
      <c r="O64" s="37">
        <v>44487</v>
      </c>
      <c r="P64" s="37">
        <v>44459</v>
      </c>
      <c r="Q64" s="44">
        <v>44771</v>
      </c>
      <c r="R64" s="44">
        <v>45011</v>
      </c>
      <c r="S64" s="44">
        <v>45284</v>
      </c>
      <c r="T64" s="44">
        <v>45610</v>
      </c>
      <c r="U64" s="44">
        <v>45924</v>
      </c>
      <c r="V64" s="44">
        <v>45941</v>
      </c>
      <c r="W64" s="44">
        <v>45975</v>
      </c>
      <c r="X64" s="44">
        <v>45814</v>
      </c>
      <c r="Y64" s="44">
        <v>45516</v>
      </c>
      <c r="Z64" s="44">
        <v>45226</v>
      </c>
      <c r="AA64" s="44">
        <v>45093</v>
      </c>
      <c r="AB64" s="44">
        <v>45346</v>
      </c>
      <c r="AC64" s="44">
        <v>45585</v>
      </c>
      <c r="AD64" s="44">
        <v>45922</v>
      </c>
      <c r="AE64" s="44">
        <v>46218</v>
      </c>
      <c r="AF64" s="44">
        <v>46864</v>
      </c>
      <c r="AG64" s="44">
        <v>47428</v>
      </c>
      <c r="AH64">
        <v>54821</v>
      </c>
      <c r="AI64">
        <v>56627</v>
      </c>
      <c r="AJ64">
        <v>57765</v>
      </c>
    </row>
    <row r="65" spans="1:36" ht="12.75">
      <c r="A65" s="42"/>
      <c r="B65" s="43" t="s">
        <v>276</v>
      </c>
      <c r="C65" s="37">
        <v>39804</v>
      </c>
      <c r="D65" s="37">
        <v>39855</v>
      </c>
      <c r="E65" s="37">
        <v>40584</v>
      </c>
      <c r="F65" s="37">
        <v>41235</v>
      </c>
      <c r="G65" s="37">
        <v>41728</v>
      </c>
      <c r="H65" s="37">
        <v>42274</v>
      </c>
      <c r="I65" s="37">
        <v>43428</v>
      </c>
      <c r="J65" s="37">
        <v>45401</v>
      </c>
      <c r="K65" s="37">
        <v>46867</v>
      </c>
      <c r="L65" s="37">
        <v>47629</v>
      </c>
      <c r="M65" s="37">
        <v>48468</v>
      </c>
      <c r="N65" s="37">
        <v>49726</v>
      </c>
      <c r="O65" s="37">
        <v>50263</v>
      </c>
      <c r="P65" s="37">
        <v>51130</v>
      </c>
      <c r="Q65" s="44">
        <v>52165</v>
      </c>
      <c r="R65" s="44">
        <v>53333</v>
      </c>
      <c r="S65" s="44">
        <v>54420</v>
      </c>
      <c r="T65" s="44">
        <v>55495</v>
      </c>
      <c r="U65" s="44">
        <v>56483</v>
      </c>
      <c r="V65" s="44">
        <v>57682</v>
      </c>
      <c r="W65" s="44">
        <v>58618</v>
      </c>
      <c r="X65" s="44">
        <v>59243</v>
      </c>
      <c r="Y65" s="44">
        <v>59715</v>
      </c>
      <c r="Z65" s="44">
        <v>59886</v>
      </c>
      <c r="AA65" s="44">
        <v>59922</v>
      </c>
      <c r="AB65" s="44">
        <v>59774</v>
      </c>
      <c r="AC65" s="44">
        <v>59668</v>
      </c>
      <c r="AD65" s="44">
        <v>59404</v>
      </c>
      <c r="AE65" s="44">
        <v>58969</v>
      </c>
      <c r="AF65" s="44">
        <v>58093</v>
      </c>
      <c r="AG65" s="44">
        <v>57213</v>
      </c>
      <c r="AH65">
        <v>55287</v>
      </c>
      <c r="AI65">
        <v>57276</v>
      </c>
      <c r="AJ65">
        <v>57270</v>
      </c>
    </row>
    <row r="66" spans="1:36" ht="12.75">
      <c r="A66" s="42" t="s">
        <v>310</v>
      </c>
      <c r="B66" s="43" t="s">
        <v>275</v>
      </c>
      <c r="C66" s="37">
        <v>76669</v>
      </c>
      <c r="D66" s="37">
        <v>76141</v>
      </c>
      <c r="E66" s="37">
        <v>75973</v>
      </c>
      <c r="F66" s="37">
        <v>75939</v>
      </c>
      <c r="G66" s="37">
        <v>75990</v>
      </c>
      <c r="H66" s="37">
        <v>76337</v>
      </c>
      <c r="I66" s="37">
        <v>76799</v>
      </c>
      <c r="J66" s="37">
        <v>76892</v>
      </c>
      <c r="K66" s="37">
        <v>77657</v>
      </c>
      <c r="L66" s="37">
        <v>78193</v>
      </c>
      <c r="M66" s="37">
        <v>78937</v>
      </c>
      <c r="N66" s="37">
        <v>79792</v>
      </c>
      <c r="O66" s="37">
        <v>80235</v>
      </c>
      <c r="P66" s="37">
        <v>81093</v>
      </c>
      <c r="Q66" s="44">
        <v>81830</v>
      </c>
      <c r="R66" s="44">
        <v>82408</v>
      </c>
      <c r="S66" s="44">
        <v>82959</v>
      </c>
      <c r="T66" s="44">
        <v>83230</v>
      </c>
      <c r="U66" s="44">
        <v>83539</v>
      </c>
      <c r="V66" s="44">
        <v>83398</v>
      </c>
      <c r="W66" s="44">
        <v>83034</v>
      </c>
      <c r="X66" s="44">
        <v>82536</v>
      </c>
      <c r="Y66" s="44">
        <v>81731</v>
      </c>
      <c r="Z66" s="44">
        <v>80789</v>
      </c>
      <c r="AA66" s="44">
        <v>80107</v>
      </c>
      <c r="AB66" s="44">
        <v>80060</v>
      </c>
      <c r="AC66" s="44">
        <v>80138</v>
      </c>
      <c r="AD66" s="44">
        <v>80249</v>
      </c>
      <c r="AE66" s="44">
        <v>80369</v>
      </c>
      <c r="AF66" s="44">
        <v>80965</v>
      </c>
      <c r="AG66" s="44">
        <v>81580</v>
      </c>
      <c r="AH66">
        <v>90713</v>
      </c>
      <c r="AI66">
        <v>92650</v>
      </c>
      <c r="AJ66">
        <v>93494</v>
      </c>
    </row>
    <row r="67" spans="1:36" ht="12.75">
      <c r="A67" s="42"/>
      <c r="B67" s="43" t="s">
        <v>276</v>
      </c>
      <c r="C67" s="37">
        <v>61143</v>
      </c>
      <c r="D67" s="37">
        <v>61454</v>
      </c>
      <c r="E67" s="37">
        <v>62625</v>
      </c>
      <c r="F67" s="37">
        <v>63395</v>
      </c>
      <c r="G67" s="37">
        <v>63922</v>
      </c>
      <c r="H67" s="37">
        <v>64758</v>
      </c>
      <c r="I67" s="37">
        <v>66335</v>
      </c>
      <c r="J67" s="37">
        <v>68207</v>
      </c>
      <c r="K67" s="37">
        <v>69880</v>
      </c>
      <c r="L67" s="37">
        <v>70766</v>
      </c>
      <c r="M67" s="37">
        <v>71864</v>
      </c>
      <c r="N67" s="37">
        <v>72848</v>
      </c>
      <c r="O67" s="37">
        <v>73221</v>
      </c>
      <c r="P67" s="37">
        <v>74245</v>
      </c>
      <c r="Q67" s="44">
        <v>75347</v>
      </c>
      <c r="R67" s="44">
        <v>76521</v>
      </c>
      <c r="S67" s="44">
        <v>77562</v>
      </c>
      <c r="T67" s="44">
        <v>78941</v>
      </c>
      <c r="U67" s="44">
        <v>80248</v>
      </c>
      <c r="V67" s="44">
        <v>81646</v>
      </c>
      <c r="W67" s="44">
        <v>82974</v>
      </c>
      <c r="X67" s="44">
        <v>83762</v>
      </c>
      <c r="Y67" s="44">
        <v>84214</v>
      </c>
      <c r="Z67" s="44">
        <v>84376</v>
      </c>
      <c r="AA67" s="44">
        <v>84249</v>
      </c>
      <c r="AB67" s="44">
        <v>83890</v>
      </c>
      <c r="AC67" s="44">
        <v>83766</v>
      </c>
      <c r="AD67" s="44">
        <v>83505</v>
      </c>
      <c r="AE67" s="44">
        <v>82802</v>
      </c>
      <c r="AF67" s="44">
        <v>81687</v>
      </c>
      <c r="AG67" s="44">
        <v>80195</v>
      </c>
      <c r="AH67">
        <v>81360</v>
      </c>
      <c r="AI67">
        <v>83878</v>
      </c>
      <c r="AJ67">
        <v>81840</v>
      </c>
    </row>
    <row r="68" spans="1:33" ht="12.75">
      <c r="A68" s="42" t="s">
        <v>241</v>
      </c>
      <c r="B68" s="43" t="s">
        <v>278</v>
      </c>
      <c r="C68" s="46">
        <f aca="true" t="shared" si="1" ref="C68:AG68">C54/C55*100</f>
        <v>117.99490384222648</v>
      </c>
      <c r="D68" s="46">
        <f t="shared" si="1"/>
        <v>115.70894783689032</v>
      </c>
      <c r="E68" s="46">
        <f t="shared" si="1"/>
        <v>112.46664561278246</v>
      </c>
      <c r="F68" s="46">
        <f t="shared" si="1"/>
        <v>110.27461716143382</v>
      </c>
      <c r="G68" s="46">
        <f t="shared" si="1"/>
        <v>108.47594508325962</v>
      </c>
      <c r="H68" s="46">
        <f t="shared" si="1"/>
        <v>106.71606720141071</v>
      </c>
      <c r="I68" s="46">
        <f t="shared" si="1"/>
        <v>104.62538210017733</v>
      </c>
      <c r="J68" s="46">
        <f t="shared" si="1"/>
        <v>101.90642343854613</v>
      </c>
      <c r="K68" s="46">
        <f t="shared" si="1"/>
        <v>99.38555206184535</v>
      </c>
      <c r="L68" s="46">
        <f t="shared" si="1"/>
        <v>98.23206260237343</v>
      </c>
      <c r="M68" s="46">
        <f t="shared" si="1"/>
        <v>96.70376392435561</v>
      </c>
      <c r="N68" s="46">
        <f>N54/N55*100</f>
        <v>95.60098866668855</v>
      </c>
      <c r="O68" s="46">
        <f t="shared" si="1"/>
        <v>95.27628598875943</v>
      </c>
      <c r="P68" s="46">
        <f t="shared" si="1"/>
        <v>94.45977920409518</v>
      </c>
      <c r="Q68" s="46">
        <f t="shared" si="1"/>
        <v>93.31899949310109</v>
      </c>
      <c r="R68" s="46">
        <f t="shared" si="1"/>
        <v>91.78924413241104</v>
      </c>
      <c r="S68" s="46">
        <f t="shared" si="1"/>
        <v>90.46690308020081</v>
      </c>
      <c r="T68" s="46">
        <f t="shared" si="1"/>
        <v>88.7828990057802</v>
      </c>
      <c r="U68" s="46">
        <f t="shared" si="1"/>
        <v>87.39314523198952</v>
      </c>
      <c r="V68" s="46">
        <f t="shared" si="1"/>
        <v>85.62148395671329</v>
      </c>
      <c r="W68" s="46">
        <f t="shared" si="1"/>
        <v>83.8042629366702</v>
      </c>
      <c r="X68" s="46">
        <f t="shared" si="1"/>
        <v>82.30463996729002</v>
      </c>
      <c r="Y68" s="46">
        <f t="shared" si="1"/>
        <v>80.914112314998</v>
      </c>
      <c r="Z68" s="46">
        <f t="shared" si="1"/>
        <v>79.94030936506442</v>
      </c>
      <c r="AA68" s="46">
        <f t="shared" si="1"/>
        <v>79.48595126062834</v>
      </c>
      <c r="AB68" s="46">
        <f t="shared" si="1"/>
        <v>79.83066814716373</v>
      </c>
      <c r="AC68" s="46">
        <f t="shared" si="1"/>
        <v>80.25734341300137</v>
      </c>
      <c r="AD68" s="46">
        <f t="shared" si="1"/>
        <v>81.18660965505018</v>
      </c>
      <c r="AE68" s="46">
        <f t="shared" si="1"/>
        <v>82.50060004351717</v>
      </c>
      <c r="AF68" s="46">
        <f t="shared" si="1"/>
        <v>84.6651412077159</v>
      </c>
      <c r="AG68" s="46">
        <f t="shared" si="1"/>
        <v>87.23456144731837</v>
      </c>
    </row>
    <row r="69" spans="1:33" ht="12.75">
      <c r="A69" s="42" t="s">
        <v>277</v>
      </c>
      <c r="B69" s="43" t="s">
        <v>278</v>
      </c>
      <c r="C69" s="46">
        <f aca="true" t="shared" si="2" ref="C69:AG69">C56/C57*100</f>
        <v>123.07671077869927</v>
      </c>
      <c r="D69" s="46">
        <f t="shared" si="2"/>
        <v>120.59773330316557</v>
      </c>
      <c r="E69" s="46">
        <f t="shared" si="2"/>
        <v>116.90633710581993</v>
      </c>
      <c r="F69" s="46">
        <f t="shared" si="2"/>
        <v>114.26813535774536</v>
      </c>
      <c r="G69" s="46">
        <f t="shared" si="2"/>
        <v>112.16955392227254</v>
      </c>
      <c r="H69" s="46">
        <f t="shared" si="2"/>
        <v>110.20059148772019</v>
      </c>
      <c r="I69" s="46">
        <f t="shared" si="2"/>
        <v>107.77446768478158</v>
      </c>
      <c r="J69" s="46">
        <f t="shared" si="2"/>
        <v>104.01322001888573</v>
      </c>
      <c r="K69" s="46">
        <f t="shared" si="2"/>
        <v>101.50465755359276</v>
      </c>
      <c r="L69" s="46">
        <f t="shared" si="2"/>
        <v>100.47115345560886</v>
      </c>
      <c r="M69" s="46">
        <f t="shared" si="2"/>
        <v>99.2603947993113</v>
      </c>
      <c r="N69" s="46">
        <f>N56/N57*100</f>
        <v>98.42936060575376</v>
      </c>
      <c r="O69" s="46">
        <f t="shared" si="2"/>
        <v>98.14875922124844</v>
      </c>
      <c r="P69" s="46">
        <f t="shared" si="2"/>
        <v>97.28682384808866</v>
      </c>
      <c r="Q69" s="46">
        <f t="shared" si="2"/>
        <v>96.56626637316653</v>
      </c>
      <c r="R69" s="46">
        <f t="shared" si="2"/>
        <v>95.44648359008707</v>
      </c>
      <c r="S69" s="46">
        <f t="shared" si="2"/>
        <v>94.51713099927753</v>
      </c>
      <c r="T69" s="46">
        <f t="shared" si="2"/>
        <v>93.34017987738463</v>
      </c>
      <c r="U69" s="46">
        <f t="shared" si="2"/>
        <v>92.22845773174838</v>
      </c>
      <c r="V69" s="46">
        <f t="shared" si="2"/>
        <v>90.54996942386543</v>
      </c>
      <c r="W69" s="46">
        <f t="shared" si="2"/>
        <v>88.78779809456181</v>
      </c>
      <c r="X69" s="46">
        <f t="shared" si="2"/>
        <v>87.37170034278347</v>
      </c>
      <c r="Y69" s="46">
        <f t="shared" si="2"/>
        <v>86.02631527877506</v>
      </c>
      <c r="Z69" s="46">
        <f t="shared" si="2"/>
        <v>84.91874972787569</v>
      </c>
      <c r="AA69" s="46">
        <f t="shared" si="2"/>
        <v>84.30653579911282</v>
      </c>
      <c r="AB69" s="46">
        <f t="shared" si="2"/>
        <v>84.69970545562182</v>
      </c>
      <c r="AC69" s="46">
        <f t="shared" si="2"/>
        <v>85.04759637111079</v>
      </c>
      <c r="AD69" s="46">
        <f t="shared" si="2"/>
        <v>85.72236772157763</v>
      </c>
      <c r="AE69" s="46">
        <f t="shared" si="2"/>
        <v>86.75494082811132</v>
      </c>
      <c r="AF69" s="46">
        <f t="shared" si="2"/>
        <v>88.85230033877671</v>
      </c>
      <c r="AG69" s="46">
        <f t="shared" si="2"/>
        <v>91.36367101151002</v>
      </c>
    </row>
    <row r="70" spans="1:33" ht="12.75">
      <c r="A70" s="42" t="str">
        <f>A58</f>
        <v>Resoc Dender-Waas</v>
      </c>
      <c r="B70" s="43" t="s">
        <v>278</v>
      </c>
      <c r="C70" s="46">
        <f aca="true" t="shared" si="3" ref="C70:AG70">C58/C59*100</f>
        <v>122.1474526564667</v>
      </c>
      <c r="D70" s="46">
        <f t="shared" si="3"/>
        <v>118.40061065960217</v>
      </c>
      <c r="E70" s="46">
        <f t="shared" si="3"/>
        <v>113.7380681320606</v>
      </c>
      <c r="F70" s="46">
        <f t="shared" si="3"/>
        <v>110.20096722192369</v>
      </c>
      <c r="G70" s="46">
        <f t="shared" si="3"/>
        <v>107.03230148048452</v>
      </c>
      <c r="H70" s="46">
        <f t="shared" si="3"/>
        <v>104.21786097138617</v>
      </c>
      <c r="I70" s="46">
        <f t="shared" si="3"/>
        <v>101.88599492774043</v>
      </c>
      <c r="J70" s="46">
        <f t="shared" si="3"/>
        <v>98.15101945887278</v>
      </c>
      <c r="K70" s="46">
        <f t="shared" si="3"/>
        <v>95.44625566397804</v>
      </c>
      <c r="L70" s="46">
        <f t="shared" si="3"/>
        <v>93.81812115370357</v>
      </c>
      <c r="M70" s="46">
        <f t="shared" si="3"/>
        <v>92.36020627259548</v>
      </c>
      <c r="N70" s="46">
        <f>N58/N59*100</f>
        <v>91.88591722838298</v>
      </c>
      <c r="O70" s="46">
        <f t="shared" si="3"/>
        <v>91.77799873452047</v>
      </c>
      <c r="P70" s="46">
        <f t="shared" si="3"/>
        <v>91.33439850636411</v>
      </c>
      <c r="Q70" s="46">
        <f t="shared" si="3"/>
        <v>91.26294806535435</v>
      </c>
      <c r="R70" s="46">
        <f t="shared" si="3"/>
        <v>90.36081116671056</v>
      </c>
      <c r="S70" s="46">
        <f t="shared" si="3"/>
        <v>89.50646115522342</v>
      </c>
      <c r="T70" s="46">
        <f t="shared" si="3"/>
        <v>88.58635347138053</v>
      </c>
      <c r="U70" s="46">
        <f t="shared" si="3"/>
        <v>87.61093182734973</v>
      </c>
      <c r="V70" s="46">
        <f t="shared" si="3"/>
        <v>86.3512931748187</v>
      </c>
      <c r="W70" s="46">
        <f t="shared" si="3"/>
        <v>84.69635495592381</v>
      </c>
      <c r="X70" s="46">
        <f t="shared" si="3"/>
        <v>83.37851357020686</v>
      </c>
      <c r="Y70" s="46">
        <f t="shared" si="3"/>
        <v>82.25111000689246</v>
      </c>
      <c r="Z70" s="46">
        <f t="shared" si="3"/>
        <v>81.19654027830971</v>
      </c>
      <c r="AA70" s="46">
        <f t="shared" si="3"/>
        <v>80.50038197097021</v>
      </c>
      <c r="AB70" s="46">
        <f t="shared" si="3"/>
        <v>80.82004047615253</v>
      </c>
      <c r="AC70" s="46">
        <f t="shared" si="3"/>
        <v>81.13330784426176</v>
      </c>
      <c r="AD70" s="46">
        <f t="shared" si="3"/>
        <v>81.84227330779055</v>
      </c>
      <c r="AE70" s="46">
        <f t="shared" si="3"/>
        <v>82.88760593731406</v>
      </c>
      <c r="AF70" s="46">
        <f t="shared" si="3"/>
        <v>84.7648678145005</v>
      </c>
      <c r="AG70" s="46">
        <f t="shared" si="3"/>
        <v>87.1901649135614</v>
      </c>
    </row>
    <row r="71" spans="1:33" ht="12.75">
      <c r="A71" s="42" t="str">
        <f>A60</f>
        <v>Resoc Gent &amp; Rand</v>
      </c>
      <c r="B71" s="43" t="s">
        <v>278</v>
      </c>
      <c r="C71" s="46">
        <f aca="true" t="shared" si="4" ref="C71:M71">C60/C61*100</f>
        <v>130.002364873742</v>
      </c>
      <c r="D71" s="46">
        <f t="shared" si="4"/>
        <v>130.20901800972788</v>
      </c>
      <c r="E71" s="46">
        <f t="shared" si="4"/>
        <v>129.61669770328987</v>
      </c>
      <c r="F71" s="46">
        <f t="shared" si="4"/>
        <v>128.96993517431474</v>
      </c>
      <c r="G71" s="46">
        <f t="shared" si="4"/>
        <v>129.14618697745124</v>
      </c>
      <c r="H71" s="46">
        <f t="shared" si="4"/>
        <v>129.03411364545818</v>
      </c>
      <c r="I71" s="46">
        <f t="shared" si="4"/>
        <v>127.62256580878754</v>
      </c>
      <c r="J71" s="46">
        <f t="shared" si="4"/>
        <v>125.01611555449446</v>
      </c>
      <c r="K71" s="46">
        <f t="shared" si="4"/>
        <v>123.40504796498091</v>
      </c>
      <c r="L71" s="46">
        <f t="shared" si="4"/>
        <v>123.87351049853643</v>
      </c>
      <c r="M71" s="46">
        <f t="shared" si="4"/>
        <v>124.07302028088225</v>
      </c>
      <c r="N71" s="46">
        <f>N60/N61*100</f>
        <v>123.75083798882682</v>
      </c>
      <c r="O71" s="46">
        <f aca="true" t="shared" si="5" ref="O71:P71">O60/O61*100</f>
        <v>123.9070306923626</v>
      </c>
      <c r="P71" s="46">
        <f t="shared" si="5"/>
        <v>123.5080074082144</v>
      </c>
      <c r="Q71" s="314">
        <f>(Q60/Q61*100)+5</f>
        <v>123.99787238060051</v>
      </c>
      <c r="R71" s="314">
        <f aca="true" t="shared" si="6" ref="R71:AG71">(R60/R61*100)+5</f>
        <v>122.69426554057911</v>
      </c>
      <c r="S71" s="314">
        <f t="shared" si="6"/>
        <v>121.43702690302555</v>
      </c>
      <c r="T71" s="314">
        <f t="shared" si="6"/>
        <v>119.49524372064465</v>
      </c>
      <c r="U71" s="314">
        <f t="shared" si="6"/>
        <v>117.72052499955949</v>
      </c>
      <c r="V71" s="314">
        <f t="shared" si="6"/>
        <v>115.1914711528631</v>
      </c>
      <c r="W71" s="314">
        <f t="shared" si="6"/>
        <v>112.95187380376086</v>
      </c>
      <c r="X71" s="314">
        <f t="shared" si="6"/>
        <v>111.4440574535692</v>
      </c>
      <c r="Y71" s="314">
        <f t="shared" si="6"/>
        <v>110.106513052387</v>
      </c>
      <c r="Z71" s="314">
        <f t="shared" si="6"/>
        <v>108.86204672104715</v>
      </c>
      <c r="AA71" s="314">
        <f t="shared" si="6"/>
        <v>107.92872708489595</v>
      </c>
      <c r="AB71" s="314">
        <f t="shared" si="6"/>
        <v>107.64594594182144</v>
      </c>
      <c r="AC71" s="314">
        <f t="shared" si="6"/>
        <v>107.05154648899324</v>
      </c>
      <c r="AD71" s="314">
        <f t="shared" si="6"/>
        <v>106.84742201755827</v>
      </c>
      <c r="AE71" s="314">
        <f t="shared" si="6"/>
        <v>106.94907161626887</v>
      </c>
      <c r="AF71" s="314">
        <f t="shared" si="6"/>
        <v>107.71285564859893</v>
      </c>
      <c r="AG71" s="314">
        <f t="shared" si="6"/>
        <v>108.7664256343611</v>
      </c>
    </row>
    <row r="72" spans="1:33" ht="12.75">
      <c r="A72" s="42" t="str">
        <f>A62</f>
        <v>Resoc Meetjesland</v>
      </c>
      <c r="B72" s="43" t="s">
        <v>278</v>
      </c>
      <c r="C72" s="46">
        <f aca="true" t="shared" si="7" ref="C72:M72">C62/C63*100</f>
        <v>117.79433422853678</v>
      </c>
      <c r="D72" s="46">
        <f t="shared" si="7"/>
        <v>113.65130876638628</v>
      </c>
      <c r="E72" s="46">
        <f t="shared" si="7"/>
        <v>107.91703184341222</v>
      </c>
      <c r="F72" s="46">
        <f t="shared" si="7"/>
        <v>104.92710527402636</v>
      </c>
      <c r="G72" s="46">
        <f t="shared" si="7"/>
        <v>102.30655979061018</v>
      </c>
      <c r="H72" s="46">
        <f t="shared" si="7"/>
        <v>99.87890530394769</v>
      </c>
      <c r="I72" s="46">
        <f t="shared" si="7"/>
        <v>96.7516398915904</v>
      </c>
      <c r="J72" s="46">
        <f t="shared" si="7"/>
        <v>93.18820758301041</v>
      </c>
      <c r="K72" s="46">
        <f t="shared" si="7"/>
        <v>90.97895088539927</v>
      </c>
      <c r="L72" s="46">
        <f t="shared" si="7"/>
        <v>89.29471492749917</v>
      </c>
      <c r="M72" s="46">
        <f t="shared" si="7"/>
        <v>87.4583795782464</v>
      </c>
      <c r="N72" s="46">
        <f>N62/N63*100</f>
        <v>87.09717336350298</v>
      </c>
      <c r="O72" s="46">
        <f aca="true" t="shared" si="8" ref="O72:P72">O62/O63*100</f>
        <v>86.95269294445032</v>
      </c>
      <c r="P72" s="46">
        <f t="shared" si="8"/>
        <v>85.40372670807453</v>
      </c>
      <c r="Q72" s="314">
        <f>(Q62/Q63*100-1)</f>
        <v>84.50941559907871</v>
      </c>
      <c r="R72" s="314">
        <f aca="true" t="shared" si="9" ref="R72:AG72">(R62/R63*100-1)</f>
        <v>83.3663112841692</v>
      </c>
      <c r="S72" s="314">
        <f t="shared" si="9"/>
        <v>82.3224580107332</v>
      </c>
      <c r="T72" s="314">
        <f t="shared" si="9"/>
        <v>80.80496493407139</v>
      </c>
      <c r="U72" s="314">
        <f t="shared" si="9"/>
        <v>79.17931975899111</v>
      </c>
      <c r="V72" s="314">
        <f t="shared" si="9"/>
        <v>77.51338984453692</v>
      </c>
      <c r="W72" s="314">
        <f t="shared" si="9"/>
        <v>75.74232758215145</v>
      </c>
      <c r="X72" s="314">
        <f t="shared" si="9"/>
        <v>74.29907252225406</v>
      </c>
      <c r="Y72" s="314">
        <f t="shared" si="9"/>
        <v>73.11198796218761</v>
      </c>
      <c r="Z72" s="314">
        <f t="shared" si="9"/>
        <v>72.05114461214947</v>
      </c>
      <c r="AA72" s="314">
        <f t="shared" si="9"/>
        <v>71.35513166692968</v>
      </c>
      <c r="AB72" s="314">
        <f t="shared" si="9"/>
        <v>71.10670288201692</v>
      </c>
      <c r="AC72" s="314">
        <f t="shared" si="9"/>
        <v>71.01604299413414</v>
      </c>
      <c r="AD72" s="314">
        <f t="shared" si="9"/>
        <v>71.10607346457112</v>
      </c>
      <c r="AE72" s="314">
        <f t="shared" si="9"/>
        <v>71.49117489173425</v>
      </c>
      <c r="AF72" s="314">
        <f t="shared" si="9"/>
        <v>72.44050808109108</v>
      </c>
      <c r="AG72" s="314">
        <f t="shared" si="9"/>
        <v>73.76149262098619</v>
      </c>
    </row>
    <row r="73" spans="1:33" ht="12.75">
      <c r="A73" s="42" t="str">
        <f>A64</f>
        <v>Resoc Zuid-Oost-Vlaanderen</v>
      </c>
      <c r="B73" s="43" t="s">
        <v>278</v>
      </c>
      <c r="C73" s="46">
        <f aca="true" t="shared" si="10" ref="C73:AG73">C64/C65*100</f>
        <v>120.54567380162797</v>
      </c>
      <c r="D73" s="46">
        <f t="shared" si="10"/>
        <v>117.96261447748087</v>
      </c>
      <c r="E73" s="46">
        <f t="shared" si="10"/>
        <v>113.67041198501873</v>
      </c>
      <c r="F73" s="46">
        <f t="shared" si="10"/>
        <v>110.37225657814965</v>
      </c>
      <c r="G73" s="46">
        <f t="shared" si="10"/>
        <v>107.74539877300613</v>
      </c>
      <c r="H73" s="46">
        <f t="shared" si="10"/>
        <v>105.30113071864503</v>
      </c>
      <c r="I73" s="46">
        <f t="shared" si="10"/>
        <v>102.2911485677443</v>
      </c>
      <c r="J73" s="46">
        <f t="shared" si="10"/>
        <v>97.5749432831876</v>
      </c>
      <c r="K73" s="46">
        <f t="shared" si="10"/>
        <v>94.36063754880834</v>
      </c>
      <c r="L73" s="46">
        <f t="shared" si="10"/>
        <v>93.11343929118814</v>
      </c>
      <c r="M73" s="46">
        <f t="shared" si="10"/>
        <v>91.32829908393167</v>
      </c>
      <c r="N73" s="46">
        <f>N64/N65*100</f>
        <v>89.42605478019547</v>
      </c>
      <c r="O73" s="46">
        <f t="shared" si="10"/>
        <v>88.50844557626883</v>
      </c>
      <c r="P73" s="46">
        <f t="shared" si="10"/>
        <v>86.95286524545277</v>
      </c>
      <c r="Q73" s="46">
        <f t="shared" si="10"/>
        <v>85.82574523147704</v>
      </c>
      <c r="R73" s="46">
        <f t="shared" si="10"/>
        <v>84.39615247595297</v>
      </c>
      <c r="S73" s="46">
        <f t="shared" si="10"/>
        <v>83.21205439176774</v>
      </c>
      <c r="T73" s="46">
        <f t="shared" si="10"/>
        <v>82.18758446706912</v>
      </c>
      <c r="U73" s="46">
        <f t="shared" si="10"/>
        <v>81.30587964520298</v>
      </c>
      <c r="V73" s="46">
        <f t="shared" si="10"/>
        <v>79.64529662633058</v>
      </c>
      <c r="W73" s="46">
        <f t="shared" si="10"/>
        <v>78.43153980006142</v>
      </c>
      <c r="X73" s="46">
        <f t="shared" si="10"/>
        <v>77.33234306162753</v>
      </c>
      <c r="Y73" s="46">
        <f t="shared" si="10"/>
        <v>76.22205476011052</v>
      </c>
      <c r="Z73" s="46">
        <f t="shared" si="10"/>
        <v>75.52015496109274</v>
      </c>
      <c r="AA73" s="46">
        <f t="shared" si="10"/>
        <v>75.25282867728048</v>
      </c>
      <c r="AB73" s="46">
        <f t="shared" si="10"/>
        <v>75.86241509686485</v>
      </c>
      <c r="AC73" s="46">
        <f t="shared" si="10"/>
        <v>76.39773412884628</v>
      </c>
      <c r="AD73" s="46">
        <f t="shared" si="10"/>
        <v>77.30455861558144</v>
      </c>
      <c r="AE73" s="46">
        <f t="shared" si="10"/>
        <v>78.37677423731112</v>
      </c>
      <c r="AF73" s="46">
        <f t="shared" si="10"/>
        <v>80.67064878728935</v>
      </c>
      <c r="AG73" s="46">
        <f t="shared" si="10"/>
        <v>82.89724363343996</v>
      </c>
    </row>
    <row r="74" spans="1:33" ht="12.75">
      <c r="A74" s="42" t="str">
        <f>A66</f>
        <v>Gent &amp; Meetjesland</v>
      </c>
      <c r="B74" s="43" t="s">
        <v>278</v>
      </c>
      <c r="C74" s="46">
        <f aca="true" t="shared" si="11" ref="C74:AG74">C66/C67*100</f>
        <v>125.39293132492682</v>
      </c>
      <c r="D74" s="46">
        <f t="shared" si="11"/>
        <v>123.89917661991083</v>
      </c>
      <c r="E74" s="46">
        <f t="shared" si="11"/>
        <v>121.31417165668663</v>
      </c>
      <c r="F74" s="46">
        <f t="shared" si="11"/>
        <v>119.78704945184953</v>
      </c>
      <c r="G74" s="46">
        <f t="shared" si="11"/>
        <v>118.8792590970245</v>
      </c>
      <c r="H74" s="46">
        <f t="shared" si="11"/>
        <v>117.88041631921924</v>
      </c>
      <c r="I74" s="46">
        <f t="shared" si="11"/>
        <v>115.77447802819026</v>
      </c>
      <c r="J74" s="46">
        <f t="shared" si="11"/>
        <v>112.73329716891227</v>
      </c>
      <c r="K74" s="46">
        <f t="shared" si="11"/>
        <v>111.12907842014883</v>
      </c>
      <c r="L74" s="46">
        <f t="shared" si="11"/>
        <v>110.4951530395953</v>
      </c>
      <c r="M74" s="46">
        <f t="shared" si="11"/>
        <v>109.8422019369921</v>
      </c>
      <c r="N74" s="46">
        <f>N66/N67*100</f>
        <v>109.5321765868658</v>
      </c>
      <c r="O74" s="46">
        <f t="shared" si="11"/>
        <v>109.57921907649444</v>
      </c>
      <c r="P74" s="46">
        <f t="shared" si="11"/>
        <v>109.22351673513369</v>
      </c>
      <c r="Q74" s="46">
        <f t="shared" si="11"/>
        <v>108.60419127503418</v>
      </c>
      <c r="R74" s="46">
        <f t="shared" si="11"/>
        <v>107.69331294677278</v>
      </c>
      <c r="S74" s="46">
        <f t="shared" si="11"/>
        <v>106.95830432428251</v>
      </c>
      <c r="T74" s="46">
        <f t="shared" si="11"/>
        <v>105.43317160917647</v>
      </c>
      <c r="U74" s="46">
        <f t="shared" si="11"/>
        <v>104.10103678596352</v>
      </c>
      <c r="V74" s="46">
        <f t="shared" si="11"/>
        <v>102.14584915366338</v>
      </c>
      <c r="W74" s="46">
        <f t="shared" si="11"/>
        <v>100.07231180851832</v>
      </c>
      <c r="X74" s="46">
        <f t="shared" si="11"/>
        <v>98.53632912299133</v>
      </c>
      <c r="Y74" s="46">
        <f t="shared" si="11"/>
        <v>97.05155912318617</v>
      </c>
      <c r="Z74" s="46">
        <f t="shared" si="11"/>
        <v>95.74879112543852</v>
      </c>
      <c r="AA74" s="46">
        <f t="shared" si="11"/>
        <v>95.08362117057769</v>
      </c>
      <c r="AB74" s="46">
        <f t="shared" si="11"/>
        <v>95.43449755632376</v>
      </c>
      <c r="AC74" s="46">
        <f t="shared" si="11"/>
        <v>95.66888713797961</v>
      </c>
      <c r="AD74" s="46">
        <f t="shared" si="11"/>
        <v>96.10083228549189</v>
      </c>
      <c r="AE74" s="46">
        <f t="shared" si="11"/>
        <v>97.06166517716963</v>
      </c>
      <c r="AF74" s="46">
        <f t="shared" si="11"/>
        <v>99.11613843083967</v>
      </c>
      <c r="AG74" s="46">
        <f t="shared" si="11"/>
        <v>101.72704033917326</v>
      </c>
    </row>
    <row r="75" ht="15.6">
      <c r="Q75" s="315" t="s">
        <v>536</v>
      </c>
    </row>
    <row r="79" spans="2:33" ht="12.75">
      <c r="B79" s="41"/>
      <c r="C79" s="34" t="s">
        <v>232</v>
      </c>
      <c r="D79" s="34" t="s">
        <v>248</v>
      </c>
      <c r="E79" s="34" t="s">
        <v>249</v>
      </c>
      <c r="F79" s="34" t="s">
        <v>250</v>
      </c>
      <c r="G79" s="34" t="s">
        <v>251</v>
      </c>
      <c r="H79" s="34" t="s">
        <v>252</v>
      </c>
      <c r="I79" s="34" t="s">
        <v>253</v>
      </c>
      <c r="J79" s="34" t="s">
        <v>254</v>
      </c>
      <c r="K79" s="34" t="s">
        <v>233</v>
      </c>
      <c r="L79" s="34" t="s">
        <v>234</v>
      </c>
      <c r="M79" s="34" t="s">
        <v>235</v>
      </c>
      <c r="N79" s="34" t="s">
        <v>255</v>
      </c>
      <c r="O79" s="34" t="s">
        <v>256</v>
      </c>
      <c r="P79" s="34" t="s">
        <v>257</v>
      </c>
      <c r="Q79" s="34" t="s">
        <v>258</v>
      </c>
      <c r="R79" s="34" t="s">
        <v>259</v>
      </c>
      <c r="S79" s="34" t="s">
        <v>260</v>
      </c>
      <c r="T79" s="34" t="s">
        <v>261</v>
      </c>
      <c r="U79" s="34" t="s">
        <v>262</v>
      </c>
      <c r="V79" s="34" t="s">
        <v>263</v>
      </c>
      <c r="W79" s="34" t="s">
        <v>264</v>
      </c>
      <c r="X79" s="34" t="s">
        <v>265</v>
      </c>
      <c r="Y79" s="34" t="s">
        <v>266</v>
      </c>
      <c r="Z79" s="34" t="s">
        <v>267</v>
      </c>
      <c r="AA79" s="34" t="s">
        <v>268</v>
      </c>
      <c r="AB79" s="34" t="s">
        <v>269</v>
      </c>
      <c r="AC79" s="34" t="s">
        <v>270</v>
      </c>
      <c r="AD79" s="34" t="s">
        <v>271</v>
      </c>
      <c r="AE79" s="34" t="s">
        <v>272</v>
      </c>
      <c r="AF79" s="34" t="s">
        <v>273</v>
      </c>
      <c r="AG79" s="34" t="s">
        <v>274</v>
      </c>
    </row>
    <row r="80" spans="1:33" ht="12.75">
      <c r="A80" s="42" t="s">
        <v>241</v>
      </c>
      <c r="B80" s="43" t="s">
        <v>467</v>
      </c>
      <c r="C80" s="37">
        <v>2686031</v>
      </c>
      <c r="D80" s="37">
        <v>2686175</v>
      </c>
      <c r="E80" s="37">
        <v>2682947</v>
      </c>
      <c r="F80" s="37">
        <v>2686311</v>
      </c>
      <c r="G80" s="37">
        <v>2698610</v>
      </c>
      <c r="H80" s="37">
        <v>2720247</v>
      </c>
      <c r="I80" s="37">
        <v>2746914</v>
      </c>
      <c r="J80" s="37">
        <v>2781472</v>
      </c>
      <c r="K80" s="37">
        <v>2815567</v>
      </c>
      <c r="L80" s="37">
        <v>2851033</v>
      </c>
      <c r="M80" s="37">
        <v>2883603</v>
      </c>
      <c r="N80" s="37">
        <v>2916575</v>
      </c>
      <c r="O80" s="37">
        <v>2945652</v>
      </c>
      <c r="P80" s="37">
        <v>2970960</v>
      </c>
      <c r="Q80" s="44">
        <v>2998689</v>
      </c>
      <c r="R80" s="44">
        <v>3031308</v>
      </c>
      <c r="S80" s="44">
        <v>3066386</v>
      </c>
      <c r="T80" s="44">
        <v>3101529</v>
      </c>
      <c r="U80" s="44">
        <v>3137520</v>
      </c>
      <c r="V80" s="44">
        <v>3176254</v>
      </c>
      <c r="W80" s="44">
        <v>3218109</v>
      </c>
      <c r="X80" s="44">
        <v>3259196</v>
      </c>
      <c r="Y80" s="44">
        <v>3302713</v>
      </c>
      <c r="Z80" s="44">
        <v>3346414</v>
      </c>
      <c r="AA80" s="44">
        <v>3390143</v>
      </c>
      <c r="AB80" s="44">
        <v>3431792</v>
      </c>
      <c r="AC80" s="44">
        <v>3467966</v>
      </c>
      <c r="AD80" s="44">
        <v>3499124</v>
      </c>
      <c r="AE80" s="44">
        <v>3525772</v>
      </c>
      <c r="AF80" s="44">
        <v>3548415</v>
      </c>
      <c r="AG80" s="44">
        <v>3570623</v>
      </c>
    </row>
    <row r="81" spans="1:33" ht="12.75">
      <c r="A81" s="42"/>
      <c r="B81" s="43" t="s">
        <v>468</v>
      </c>
      <c r="C81" s="37">
        <v>3254220</v>
      </c>
      <c r="D81" s="37">
        <v>3266377</v>
      </c>
      <c r="E81" s="37">
        <v>3289834</v>
      </c>
      <c r="F81" s="37">
        <v>3309242</v>
      </c>
      <c r="G81" s="37">
        <v>3317414</v>
      </c>
      <c r="H81" s="37">
        <v>3322914</v>
      </c>
      <c r="I81" s="37">
        <v>3331686</v>
      </c>
      <c r="J81" s="37">
        <v>3335968</v>
      </c>
      <c r="K81" s="37">
        <v>3346033</v>
      </c>
      <c r="L81" s="37">
        <v>3357844</v>
      </c>
      <c r="M81" s="37">
        <v>3368380</v>
      </c>
      <c r="N81" s="37">
        <v>3390063</v>
      </c>
      <c r="O81" s="37">
        <v>3405113</v>
      </c>
      <c r="P81" s="37">
        <v>3410899</v>
      </c>
      <c r="Q81" s="44">
        <v>3414220</v>
      </c>
      <c r="R81" s="44">
        <v>3412855</v>
      </c>
      <c r="S81" s="44">
        <v>3408694</v>
      </c>
      <c r="T81" s="44">
        <v>3402140</v>
      </c>
      <c r="U81" s="44">
        <v>3393052</v>
      </c>
      <c r="V81" s="44">
        <v>3380225</v>
      </c>
      <c r="W81" s="44">
        <v>3363717</v>
      </c>
      <c r="X81" s="44">
        <v>3347869</v>
      </c>
      <c r="Y81" s="44">
        <v>3328673</v>
      </c>
      <c r="Z81" s="44">
        <v>3308214</v>
      </c>
      <c r="AA81" s="44">
        <v>3286594</v>
      </c>
      <c r="AB81" s="44">
        <v>3265935</v>
      </c>
      <c r="AC81" s="44">
        <v>3249659</v>
      </c>
      <c r="AD81" s="44">
        <v>3237320</v>
      </c>
      <c r="AE81" s="44">
        <v>3228496</v>
      </c>
      <c r="AF81" s="44">
        <v>3222718</v>
      </c>
      <c r="AG81" s="44">
        <v>3216512</v>
      </c>
    </row>
    <row r="82" spans="1:36" ht="12.75">
      <c r="A82" s="42" t="s">
        <v>277</v>
      </c>
      <c r="B82" s="43" t="s">
        <v>467</v>
      </c>
      <c r="C82" s="47">
        <v>612408</v>
      </c>
      <c r="D82" s="47">
        <v>611579</v>
      </c>
      <c r="E82" s="47">
        <v>609322</v>
      </c>
      <c r="F82" s="47">
        <v>608841</v>
      </c>
      <c r="G82" s="47">
        <v>611174</v>
      </c>
      <c r="H82" s="47">
        <v>616553</v>
      </c>
      <c r="I82" s="47">
        <v>623366</v>
      </c>
      <c r="J82" s="47">
        <v>631765</v>
      </c>
      <c r="K82" s="47">
        <v>639429</v>
      </c>
      <c r="L82" s="47">
        <v>648020</v>
      </c>
      <c r="M82" s="37">
        <v>656420</v>
      </c>
      <c r="N82" s="37">
        <v>664331</v>
      </c>
      <c r="O82" s="37">
        <v>670651</v>
      </c>
      <c r="P82" s="37">
        <v>675638</v>
      </c>
      <c r="Q82" s="44">
        <v>681151</v>
      </c>
      <c r="R82" s="44">
        <v>687795</v>
      </c>
      <c r="S82" s="44">
        <v>694846</v>
      </c>
      <c r="T82" s="44">
        <v>701959</v>
      </c>
      <c r="U82" s="44">
        <v>709173</v>
      </c>
      <c r="V82" s="44">
        <v>717479</v>
      </c>
      <c r="W82" s="44">
        <v>726479</v>
      </c>
      <c r="X82" s="44">
        <v>735459</v>
      </c>
      <c r="Y82" s="44">
        <v>745023</v>
      </c>
      <c r="Z82" s="44">
        <v>754970</v>
      </c>
      <c r="AA82" s="44">
        <v>764959</v>
      </c>
      <c r="AB82" s="44">
        <v>774283</v>
      </c>
      <c r="AC82" s="44">
        <v>782449</v>
      </c>
      <c r="AD82" s="44">
        <v>789657</v>
      </c>
      <c r="AE82" s="44">
        <v>796336</v>
      </c>
      <c r="AF82" s="44">
        <v>802138</v>
      </c>
      <c r="AG82" s="44">
        <v>807761</v>
      </c>
      <c r="AH82">
        <v>892253</v>
      </c>
      <c r="AI82">
        <v>936793</v>
      </c>
      <c r="AJ82">
        <v>976882</v>
      </c>
    </row>
    <row r="83" spans="1:36" ht="12.75">
      <c r="A83" s="42"/>
      <c r="B83" s="43" t="s">
        <v>468</v>
      </c>
      <c r="C83" s="47">
        <v>749215</v>
      </c>
      <c r="D83" s="47">
        <v>752093</v>
      </c>
      <c r="E83" s="47">
        <v>757330</v>
      </c>
      <c r="F83" s="47">
        <v>761295</v>
      </c>
      <c r="G83" s="47">
        <v>762546</v>
      </c>
      <c r="H83" s="47">
        <v>763519</v>
      </c>
      <c r="I83" s="47">
        <v>766084</v>
      </c>
      <c r="J83" s="47">
        <v>766488</v>
      </c>
      <c r="K83" s="47">
        <v>769055</v>
      </c>
      <c r="L83" s="47">
        <v>772395</v>
      </c>
      <c r="M83" s="37">
        <v>775906</v>
      </c>
      <c r="N83" s="37">
        <v>781500</v>
      </c>
      <c r="O83" s="37">
        <v>784065</v>
      </c>
      <c r="P83" s="37">
        <v>785306</v>
      </c>
      <c r="Q83" s="44">
        <v>787221</v>
      </c>
      <c r="R83" s="44">
        <v>787963</v>
      </c>
      <c r="S83" s="44">
        <v>788201</v>
      </c>
      <c r="T83" s="44">
        <v>788004</v>
      </c>
      <c r="U83" s="44">
        <v>787443</v>
      </c>
      <c r="V83" s="44">
        <v>785690</v>
      </c>
      <c r="W83" s="44">
        <v>783267</v>
      </c>
      <c r="X83" s="44">
        <v>781003</v>
      </c>
      <c r="Y83" s="44">
        <v>778006</v>
      </c>
      <c r="Z83" s="44">
        <v>774422</v>
      </c>
      <c r="AA83" s="44">
        <v>770592</v>
      </c>
      <c r="AB83" s="44">
        <v>767217</v>
      </c>
      <c r="AC83" s="44">
        <v>764802</v>
      </c>
      <c r="AD83" s="44">
        <v>763153</v>
      </c>
      <c r="AE83" s="44">
        <v>761871</v>
      </c>
      <c r="AF83" s="44">
        <v>761313</v>
      </c>
      <c r="AG83" s="44">
        <v>760781</v>
      </c>
      <c r="AH83">
        <v>818818</v>
      </c>
      <c r="AI83">
        <v>849365</v>
      </c>
      <c r="AJ83">
        <v>880135</v>
      </c>
    </row>
    <row r="84" spans="1:36" ht="12.75">
      <c r="A84" s="42" t="str">
        <f>B7</f>
        <v>Resoc Dender-Waas</v>
      </c>
      <c r="B84" s="43" t="s">
        <v>467</v>
      </c>
      <c r="C84" s="37">
        <v>183161</v>
      </c>
      <c r="D84" s="37">
        <v>183247</v>
      </c>
      <c r="E84" s="37">
        <v>182819</v>
      </c>
      <c r="F84" s="37">
        <v>182780</v>
      </c>
      <c r="G84" s="37">
        <v>183757</v>
      </c>
      <c r="H84" s="37">
        <v>185719</v>
      </c>
      <c r="I84" s="37">
        <v>187932</v>
      </c>
      <c r="J84" s="37">
        <v>190740</v>
      </c>
      <c r="K84" s="37">
        <v>193201</v>
      </c>
      <c r="L84" s="37">
        <v>196248</v>
      </c>
      <c r="M84" s="37">
        <v>198977</v>
      </c>
      <c r="N84" s="37">
        <v>201368</v>
      </c>
      <c r="O84" s="37">
        <v>203817</v>
      </c>
      <c r="P84" s="37">
        <v>205555</v>
      </c>
      <c r="Q84" s="44">
        <v>207533</v>
      </c>
      <c r="R84" s="44">
        <v>209831</v>
      </c>
      <c r="S84" s="44">
        <v>212139</v>
      </c>
      <c r="T84" s="44">
        <v>214485</v>
      </c>
      <c r="U84" s="44">
        <v>216822</v>
      </c>
      <c r="V84" s="44">
        <v>219345</v>
      </c>
      <c r="W84" s="44">
        <v>222223</v>
      </c>
      <c r="X84" s="44">
        <v>225077</v>
      </c>
      <c r="Y84" s="44">
        <v>228049</v>
      </c>
      <c r="Z84" s="44">
        <v>231094</v>
      </c>
      <c r="AA84" s="44">
        <v>234097</v>
      </c>
      <c r="AB84" s="44">
        <v>236954</v>
      </c>
      <c r="AC84" s="44">
        <v>239405</v>
      </c>
      <c r="AD84" s="44">
        <v>241540</v>
      </c>
      <c r="AE84" s="44">
        <v>243566</v>
      </c>
      <c r="AF84" s="44">
        <v>245441</v>
      </c>
      <c r="AG84" s="44">
        <v>247272</v>
      </c>
      <c r="AH84">
        <v>270384</v>
      </c>
      <c r="AI84">
        <v>282911</v>
      </c>
      <c r="AJ84">
        <v>294274</v>
      </c>
    </row>
    <row r="85" spans="1:36" ht="12.75">
      <c r="A85" s="42"/>
      <c r="B85" s="43" t="s">
        <v>468</v>
      </c>
      <c r="C85" s="37">
        <v>226971</v>
      </c>
      <c r="D85" s="37">
        <v>227662</v>
      </c>
      <c r="E85" s="37">
        <v>229219</v>
      </c>
      <c r="F85" s="37">
        <v>230037</v>
      </c>
      <c r="G85" s="37">
        <v>230261</v>
      </c>
      <c r="H85" s="37">
        <v>230122</v>
      </c>
      <c r="I85" s="37">
        <v>230497</v>
      </c>
      <c r="J85" s="37">
        <v>230160</v>
      </c>
      <c r="K85" s="37">
        <v>230220</v>
      </c>
      <c r="L85" s="37">
        <v>230343</v>
      </c>
      <c r="M85" s="37">
        <v>230641</v>
      </c>
      <c r="N85" s="37">
        <v>231744</v>
      </c>
      <c r="O85" s="37">
        <v>232338</v>
      </c>
      <c r="P85" s="37">
        <v>232478</v>
      </c>
      <c r="Q85" s="44">
        <v>232835</v>
      </c>
      <c r="R85" s="44">
        <v>232841</v>
      </c>
      <c r="S85" s="44">
        <v>232783</v>
      </c>
      <c r="T85" s="44">
        <v>232618</v>
      </c>
      <c r="U85" s="44">
        <v>232416</v>
      </c>
      <c r="V85" s="44">
        <v>232011</v>
      </c>
      <c r="W85" s="44">
        <v>231246</v>
      </c>
      <c r="X85" s="44">
        <v>230529</v>
      </c>
      <c r="Y85" s="44">
        <v>229652</v>
      </c>
      <c r="Z85" s="44">
        <v>228636</v>
      </c>
      <c r="AA85" s="44">
        <v>227600</v>
      </c>
      <c r="AB85" s="44">
        <v>226637</v>
      </c>
      <c r="AC85" s="44">
        <v>226009</v>
      </c>
      <c r="AD85" s="44">
        <v>225639</v>
      </c>
      <c r="AE85" s="44">
        <v>225332</v>
      </c>
      <c r="AF85" s="44">
        <v>225118</v>
      </c>
      <c r="AG85" s="44">
        <v>224891</v>
      </c>
      <c r="AH85">
        <v>238432</v>
      </c>
      <c r="AI85">
        <v>247800</v>
      </c>
      <c r="AJ85">
        <v>257617</v>
      </c>
    </row>
    <row r="86" spans="1:33" ht="12.75">
      <c r="A86" s="42" t="str">
        <f>B8</f>
        <v>Resoc Gent &amp; Rand</v>
      </c>
      <c r="B86" s="43" t="s">
        <v>467</v>
      </c>
      <c r="C86" s="37">
        <v>162645</v>
      </c>
      <c r="D86" s="37">
        <v>162333</v>
      </c>
      <c r="E86" s="37">
        <v>162002</v>
      </c>
      <c r="F86" s="37">
        <v>162172</v>
      </c>
      <c r="G86" s="37">
        <v>163124.5</v>
      </c>
      <c r="H86" s="37">
        <v>164500.5</v>
      </c>
      <c r="I86" s="37">
        <v>166185.75</v>
      </c>
      <c r="J86" s="37">
        <v>167957.5</v>
      </c>
      <c r="K86" s="37">
        <v>169760</v>
      </c>
      <c r="L86" s="37">
        <v>171836.5</v>
      </c>
      <c r="M86" s="37">
        <v>174102.5</v>
      </c>
      <c r="N86" s="37">
        <v>175718</v>
      </c>
      <c r="O86" s="37">
        <v>176179</v>
      </c>
      <c r="P86" s="37">
        <v>178044</v>
      </c>
      <c r="Q86" s="44">
        <v>178755.51090369068</v>
      </c>
      <c r="R86" s="44">
        <v>180790.07904655597</v>
      </c>
      <c r="S86" s="44">
        <v>182908.4879330091</v>
      </c>
      <c r="T86" s="44">
        <v>184895.15868071097</v>
      </c>
      <c r="U86" s="44">
        <v>186669.4206804308</v>
      </c>
      <c r="V86" s="44">
        <v>188444.12122581547</v>
      </c>
      <c r="W86" s="44">
        <v>190177.6647697821</v>
      </c>
      <c r="X86" s="44">
        <v>191647.85538443358</v>
      </c>
      <c r="Y86" s="44">
        <v>193041.12485716556</v>
      </c>
      <c r="Z86" s="44">
        <v>194447.0624981149</v>
      </c>
      <c r="AA86" s="44">
        <v>195823.7354997899</v>
      </c>
      <c r="AB86" s="44">
        <v>197003.1641285792</v>
      </c>
      <c r="AC86" s="44">
        <v>197925.9773995126</v>
      </c>
      <c r="AD86" s="44">
        <v>198750.95798925956</v>
      </c>
      <c r="AE86" s="44">
        <v>199567.11713296274</v>
      </c>
      <c r="AF86" s="44">
        <v>200208.21064678993</v>
      </c>
      <c r="AG86" s="44">
        <v>200829.68643105525</v>
      </c>
    </row>
    <row r="87" spans="1:33" ht="12.75">
      <c r="A87" s="42"/>
      <c r="B87" s="43" t="s">
        <v>468</v>
      </c>
      <c r="C87" s="37">
        <v>198764</v>
      </c>
      <c r="D87" s="37">
        <v>200147</v>
      </c>
      <c r="E87" s="37">
        <v>202452</v>
      </c>
      <c r="F87" s="37">
        <v>205088.5</v>
      </c>
      <c r="G87" s="37">
        <v>206276.5</v>
      </c>
      <c r="H87" s="37">
        <v>207683.5</v>
      </c>
      <c r="I87" s="37">
        <v>208910.75</v>
      </c>
      <c r="J87" s="37">
        <v>210163.5</v>
      </c>
      <c r="K87" s="37">
        <v>212098.5</v>
      </c>
      <c r="L87" s="37">
        <v>214268.5</v>
      </c>
      <c r="M87" s="37">
        <v>216777</v>
      </c>
      <c r="N87" s="37">
        <v>218628.5</v>
      </c>
      <c r="O87" s="37">
        <v>219101</v>
      </c>
      <c r="P87" s="37">
        <v>221465</v>
      </c>
      <c r="Q87" s="44">
        <v>219320.82490898974</v>
      </c>
      <c r="R87" s="44">
        <v>220242.009977587</v>
      </c>
      <c r="S87" s="44">
        <v>220972.1251768696</v>
      </c>
      <c r="T87" s="44">
        <v>221340.0202617613</v>
      </c>
      <c r="U87" s="44">
        <v>221370.65045830136</v>
      </c>
      <c r="V87" s="44">
        <v>220904.06025838343</v>
      </c>
      <c r="W87" s="44">
        <v>220190.97406618946</v>
      </c>
      <c r="X87" s="44">
        <v>219497.35978404633</v>
      </c>
      <c r="Y87" s="44">
        <v>218610.87969262467</v>
      </c>
      <c r="Z87" s="44">
        <v>217516.1300429677</v>
      </c>
      <c r="AA87" s="44">
        <v>216216.08470442196</v>
      </c>
      <c r="AB87" s="44">
        <v>214927.65874342652</v>
      </c>
      <c r="AC87" s="44">
        <v>213668.41564545064</v>
      </c>
      <c r="AD87" s="44">
        <v>212607.94130019395</v>
      </c>
      <c r="AE87" s="44">
        <v>211615.64693930472</v>
      </c>
      <c r="AF87" s="44">
        <v>210853.70193260376</v>
      </c>
      <c r="AG87" s="44">
        <v>210145.64919288663</v>
      </c>
    </row>
    <row r="88" spans="1:33" ht="12.75">
      <c r="A88" s="42" t="str">
        <f>B9</f>
        <v>Resoc Meetjesland</v>
      </c>
      <c r="B88" s="43" t="s">
        <v>467</v>
      </c>
      <c r="C88" s="37">
        <v>96528</v>
      </c>
      <c r="D88" s="37">
        <v>96413</v>
      </c>
      <c r="E88" s="37">
        <v>96216</v>
      </c>
      <c r="F88" s="37">
        <v>96417</v>
      </c>
      <c r="G88" s="37">
        <v>96912.5</v>
      </c>
      <c r="H88" s="37">
        <v>97945.5</v>
      </c>
      <c r="I88" s="37">
        <v>99283.5</v>
      </c>
      <c r="J88" s="37">
        <v>100324.5</v>
      </c>
      <c r="K88" s="37">
        <v>101513</v>
      </c>
      <c r="L88" s="37">
        <v>102786</v>
      </c>
      <c r="M88" s="37">
        <v>103907</v>
      </c>
      <c r="N88" s="37">
        <v>104850.5</v>
      </c>
      <c r="O88" s="37">
        <v>105279</v>
      </c>
      <c r="P88" s="37">
        <v>106535</v>
      </c>
      <c r="Q88" s="44">
        <v>105837.00903537919</v>
      </c>
      <c r="R88" s="44">
        <v>106787.11416943348</v>
      </c>
      <c r="S88" s="44">
        <v>107691.03527157095</v>
      </c>
      <c r="T88" s="44">
        <v>108635.84687918173</v>
      </c>
      <c r="U88" s="44">
        <v>109575.40456284069</v>
      </c>
      <c r="V88" s="44">
        <v>110545.49621384536</v>
      </c>
      <c r="W88" s="44">
        <v>111488.19066341927</v>
      </c>
      <c r="X88" s="44">
        <v>112384.62806871386</v>
      </c>
      <c r="Y88" s="44">
        <v>113391.16840248497</v>
      </c>
      <c r="Z88" s="44">
        <v>114482.36187642114</v>
      </c>
      <c r="AA88" s="44">
        <v>115582.44011918825</v>
      </c>
      <c r="AB88" s="44">
        <v>116645.20689893015</v>
      </c>
      <c r="AC88" s="44">
        <v>117490.98779218493</v>
      </c>
      <c r="AD88" s="44">
        <v>118331.76903818113</v>
      </c>
      <c r="AE88" s="44">
        <v>119124.66630193424</v>
      </c>
      <c r="AF88" s="44">
        <v>119733.21833893361</v>
      </c>
      <c r="AG88" s="44">
        <v>120294.07382769104</v>
      </c>
    </row>
    <row r="89" spans="1:33" ht="12.75">
      <c r="A89" s="42"/>
      <c r="B89" s="43" t="s">
        <v>468</v>
      </c>
      <c r="C89" s="37">
        <v>116915</v>
      </c>
      <c r="D89" s="37">
        <v>117143</v>
      </c>
      <c r="E89" s="37">
        <v>117318</v>
      </c>
      <c r="F89" s="37">
        <v>117384.5</v>
      </c>
      <c r="G89" s="37">
        <v>117133.5</v>
      </c>
      <c r="H89" s="37">
        <v>116968.5</v>
      </c>
      <c r="I89" s="37">
        <v>116903.5</v>
      </c>
      <c r="J89" s="37">
        <v>116768</v>
      </c>
      <c r="K89" s="37">
        <v>116972.5</v>
      </c>
      <c r="L89" s="37">
        <v>117304</v>
      </c>
      <c r="M89" s="37">
        <v>117628.01574522656</v>
      </c>
      <c r="N89" s="37">
        <v>117978.5</v>
      </c>
      <c r="O89" s="37">
        <v>118154</v>
      </c>
      <c r="P89" s="37">
        <v>118375</v>
      </c>
      <c r="Q89" s="44">
        <v>117866.0811441315</v>
      </c>
      <c r="R89" s="44">
        <v>117759.16102623315</v>
      </c>
      <c r="S89" s="44">
        <v>117646.44643984828</v>
      </c>
      <c r="T89" s="44">
        <v>117371.20748300101</v>
      </c>
      <c r="U89" s="44">
        <v>116972.3368752939</v>
      </c>
      <c r="V89" s="44">
        <v>116430.65339823256</v>
      </c>
      <c r="W89" s="44">
        <v>115869.99233399966</v>
      </c>
      <c r="X89" s="44">
        <v>115299.79912117354</v>
      </c>
      <c r="Y89" s="44">
        <v>114584.72736951442</v>
      </c>
      <c r="Z89" s="44">
        <v>113762.73379211761</v>
      </c>
      <c r="AA89" s="44">
        <v>112897.82699795181</v>
      </c>
      <c r="AB89" s="44">
        <v>112048.89654184092</v>
      </c>
      <c r="AC89" s="44">
        <v>111371.07101067061</v>
      </c>
      <c r="AD89" s="44">
        <v>110717.36095881813</v>
      </c>
      <c r="AE89" s="44">
        <v>110129.41650340671</v>
      </c>
      <c r="AF89" s="44">
        <v>109726.70924275607</v>
      </c>
      <c r="AG89" s="44">
        <v>109369.69489266326</v>
      </c>
    </row>
    <row r="90" spans="1:36" ht="12.75">
      <c r="A90" s="42" t="str">
        <f>A64</f>
        <v>Resoc Zuid-Oost-Vlaanderen</v>
      </c>
      <c r="B90" s="43" t="s">
        <v>467</v>
      </c>
      <c r="C90" s="37">
        <v>170074</v>
      </c>
      <c r="D90" s="37">
        <v>169586</v>
      </c>
      <c r="E90" s="37">
        <v>168285</v>
      </c>
      <c r="F90" s="37">
        <v>167934</v>
      </c>
      <c r="G90" s="37">
        <v>168366</v>
      </c>
      <c r="H90" s="37">
        <v>169811</v>
      </c>
      <c r="I90" s="37">
        <v>171565</v>
      </c>
      <c r="J90" s="37">
        <v>174090</v>
      </c>
      <c r="K90" s="37">
        <v>176599</v>
      </c>
      <c r="L90" s="37">
        <v>178852</v>
      </c>
      <c r="M90" s="37">
        <v>181121</v>
      </c>
      <c r="N90" s="37">
        <v>183286</v>
      </c>
      <c r="O90" s="37">
        <v>185394</v>
      </c>
      <c r="P90" s="37">
        <v>187280</v>
      </c>
      <c r="Q90" s="44">
        <v>188953</v>
      </c>
      <c r="R90" s="44">
        <v>191092</v>
      </c>
      <c r="S90" s="44">
        <v>193461</v>
      </c>
      <c r="T90" s="44">
        <v>195748</v>
      </c>
      <c r="U90" s="44">
        <v>198010</v>
      </c>
      <c r="V90" s="44">
        <v>200637</v>
      </c>
      <c r="W90" s="44">
        <v>203302</v>
      </c>
      <c r="X90" s="44">
        <v>206037</v>
      </c>
      <c r="Y90" s="44">
        <v>209035</v>
      </c>
      <c r="Z90" s="44">
        <v>212054</v>
      </c>
      <c r="AA90" s="44">
        <v>215118</v>
      </c>
      <c r="AB90" s="44">
        <v>217931</v>
      </c>
      <c r="AC90" s="44">
        <v>220591</v>
      </c>
      <c r="AD90" s="44">
        <v>222961</v>
      </c>
      <c r="AE90" s="44">
        <v>225147</v>
      </c>
      <c r="AF90" s="44">
        <v>227098</v>
      </c>
      <c r="AG90" s="44">
        <v>229012</v>
      </c>
      <c r="AH90">
        <v>254986</v>
      </c>
      <c r="AI90">
        <v>268962</v>
      </c>
      <c r="AJ90">
        <v>281423</v>
      </c>
    </row>
    <row r="91" spans="1:36" ht="12.75">
      <c r="A91" s="42"/>
      <c r="B91" s="43" t="s">
        <v>468</v>
      </c>
      <c r="C91" s="37">
        <v>206565</v>
      </c>
      <c r="D91" s="37">
        <v>207141</v>
      </c>
      <c r="E91" s="37">
        <v>208341</v>
      </c>
      <c r="F91" s="37">
        <v>209217</v>
      </c>
      <c r="G91" s="37">
        <v>209380</v>
      </c>
      <c r="H91" s="37">
        <v>209482</v>
      </c>
      <c r="I91" s="37">
        <v>210198</v>
      </c>
      <c r="J91" s="37">
        <v>210309</v>
      </c>
      <c r="K91" s="37">
        <v>210991</v>
      </c>
      <c r="L91" s="37">
        <v>211754</v>
      </c>
      <c r="M91" s="37">
        <v>212418</v>
      </c>
      <c r="N91" s="37">
        <v>213797</v>
      </c>
      <c r="O91" s="37">
        <v>214472</v>
      </c>
      <c r="P91" s="37">
        <v>214839</v>
      </c>
      <c r="Q91" s="44">
        <v>215447</v>
      </c>
      <c r="R91" s="44">
        <v>215618</v>
      </c>
      <c r="S91" s="44">
        <v>215627</v>
      </c>
      <c r="T91" s="44">
        <v>215601</v>
      </c>
      <c r="U91" s="44">
        <v>215514</v>
      </c>
      <c r="V91" s="44">
        <v>215032</v>
      </c>
      <c r="W91" s="44">
        <v>214521</v>
      </c>
      <c r="X91" s="44">
        <v>213985</v>
      </c>
      <c r="Y91" s="44">
        <v>213170</v>
      </c>
      <c r="Z91" s="44">
        <v>212319</v>
      </c>
      <c r="AA91" s="44">
        <v>211398</v>
      </c>
      <c r="AB91" s="44">
        <v>210711</v>
      </c>
      <c r="AC91" s="44">
        <v>210151</v>
      </c>
      <c r="AD91" s="44">
        <v>209844</v>
      </c>
      <c r="AE91" s="44">
        <v>209686</v>
      </c>
      <c r="AF91" s="44">
        <v>209729</v>
      </c>
      <c r="AG91" s="44">
        <v>209766</v>
      </c>
      <c r="AH91">
        <v>226532</v>
      </c>
      <c r="AI91">
        <v>237501</v>
      </c>
      <c r="AJ91">
        <v>248111</v>
      </c>
    </row>
    <row r="92" spans="1:36" ht="12.75">
      <c r="A92" s="42" t="str">
        <f>A66</f>
        <v>Gent &amp; Meetjesland</v>
      </c>
      <c r="B92" s="43" t="s">
        <v>467</v>
      </c>
      <c r="C92" s="37">
        <v>259173</v>
      </c>
      <c r="D92" s="37">
        <v>258746</v>
      </c>
      <c r="E92" s="37">
        <v>258218</v>
      </c>
      <c r="F92" s="37">
        <v>258127</v>
      </c>
      <c r="G92" s="37">
        <v>259051</v>
      </c>
      <c r="H92" s="37">
        <v>261023</v>
      </c>
      <c r="I92" s="37">
        <v>263869</v>
      </c>
      <c r="J92" s="37">
        <v>266935</v>
      </c>
      <c r="K92" s="37">
        <v>269732</v>
      </c>
      <c r="L92" s="37">
        <v>272920</v>
      </c>
      <c r="M92" s="37">
        <v>276322</v>
      </c>
      <c r="N92" s="37">
        <v>279677</v>
      </c>
      <c r="O92" s="37">
        <v>281440</v>
      </c>
      <c r="P92" s="37">
        <v>283903</v>
      </c>
      <c r="Q92" s="44">
        <v>286685</v>
      </c>
      <c r="R92" s="44">
        <v>289874</v>
      </c>
      <c r="S92" s="44">
        <v>293163</v>
      </c>
      <c r="T92" s="44">
        <v>296466</v>
      </c>
      <c r="U92" s="44">
        <v>299795</v>
      </c>
      <c r="V92" s="44">
        <v>303452</v>
      </c>
      <c r="W92" s="44">
        <v>307197</v>
      </c>
      <c r="X92" s="44">
        <v>310658</v>
      </c>
      <c r="Y92" s="44">
        <v>314308</v>
      </c>
      <c r="Z92" s="44">
        <v>318250</v>
      </c>
      <c r="AA92" s="44">
        <v>322200</v>
      </c>
      <c r="AB92" s="44">
        <v>325874</v>
      </c>
      <c r="AC92" s="44">
        <v>328956</v>
      </c>
      <c r="AD92" s="44">
        <v>331699</v>
      </c>
      <c r="AE92" s="44">
        <v>334257</v>
      </c>
      <c r="AF92" s="44">
        <v>336326</v>
      </c>
      <c r="AG92" s="44">
        <v>338307</v>
      </c>
      <c r="AH92">
        <v>366883</v>
      </c>
      <c r="AI92">
        <v>384920</v>
      </c>
      <c r="AJ92">
        <v>401185</v>
      </c>
    </row>
    <row r="93" spans="1:36" ht="12.75">
      <c r="A93" s="42"/>
      <c r="B93" s="43" t="s">
        <v>468</v>
      </c>
      <c r="C93" s="37">
        <v>315679</v>
      </c>
      <c r="D93" s="37">
        <v>317290</v>
      </c>
      <c r="E93" s="37">
        <v>319770</v>
      </c>
      <c r="F93" s="37">
        <v>322041</v>
      </c>
      <c r="G93" s="37">
        <v>322905</v>
      </c>
      <c r="H93" s="37">
        <v>323915</v>
      </c>
      <c r="I93" s="37">
        <v>325389</v>
      </c>
      <c r="J93" s="37">
        <v>326019</v>
      </c>
      <c r="K93" s="37">
        <v>328047</v>
      </c>
      <c r="L93" s="37">
        <v>330298</v>
      </c>
      <c r="M93" s="37">
        <v>332847</v>
      </c>
      <c r="N93" s="37">
        <v>335959</v>
      </c>
      <c r="O93" s="37">
        <v>337255</v>
      </c>
      <c r="P93" s="37">
        <v>339013</v>
      </c>
      <c r="Q93" s="44">
        <v>340681</v>
      </c>
      <c r="R93" s="44">
        <v>341732</v>
      </c>
      <c r="S93" s="44">
        <v>342438</v>
      </c>
      <c r="T93" s="44">
        <v>342882</v>
      </c>
      <c r="U93" s="44">
        <v>343055</v>
      </c>
      <c r="V93" s="44">
        <v>342664</v>
      </c>
      <c r="W93" s="44">
        <v>342026</v>
      </c>
      <c r="X93" s="44">
        <v>341509</v>
      </c>
      <c r="Y93" s="44">
        <v>340661</v>
      </c>
      <c r="Z93" s="44">
        <v>339363</v>
      </c>
      <c r="AA93" s="44">
        <v>337896</v>
      </c>
      <c r="AB93" s="44">
        <v>336554</v>
      </c>
      <c r="AC93" s="44">
        <v>335673</v>
      </c>
      <c r="AD93" s="44">
        <v>335012</v>
      </c>
      <c r="AE93" s="44">
        <v>334435</v>
      </c>
      <c r="AF93" s="44">
        <v>334260</v>
      </c>
      <c r="AG93" s="44">
        <v>334113</v>
      </c>
      <c r="AH93">
        <v>353854</v>
      </c>
      <c r="AI93">
        <v>364064</v>
      </c>
      <c r="AJ93">
        <v>374407</v>
      </c>
    </row>
    <row r="94" spans="1:33" ht="12.75">
      <c r="A94" s="42" t="s">
        <v>241</v>
      </c>
      <c r="B94" s="43" t="s">
        <v>279</v>
      </c>
      <c r="C94" s="46">
        <f aca="true" t="shared" si="12" ref="C94:AG94">C80/C81*100</f>
        <v>82.53993276422614</v>
      </c>
      <c r="D94" s="46">
        <f t="shared" si="12"/>
        <v>82.23713919122012</v>
      </c>
      <c r="E94" s="46">
        <f t="shared" si="12"/>
        <v>81.552655848289</v>
      </c>
      <c r="F94" s="46">
        <f t="shared" si="12"/>
        <v>81.1760215783554</v>
      </c>
      <c r="G94" s="46">
        <f t="shared" si="12"/>
        <v>81.34679602847278</v>
      </c>
      <c r="H94" s="46">
        <f t="shared" si="12"/>
        <v>81.86329829781933</v>
      </c>
      <c r="I94" s="46">
        <f t="shared" si="12"/>
        <v>82.44816588357966</v>
      </c>
      <c r="J94" s="46">
        <f t="shared" si="12"/>
        <v>83.37825782501511</v>
      </c>
      <c r="K94" s="46">
        <f t="shared" si="12"/>
        <v>84.14642055233766</v>
      </c>
      <c r="L94" s="46">
        <f t="shared" si="12"/>
        <v>84.90665438894719</v>
      </c>
      <c r="M94" s="46">
        <f t="shared" si="12"/>
        <v>85.60800741009031</v>
      </c>
      <c r="N94" s="46">
        <f>N80/N81*100</f>
        <v>86.03306192244806</v>
      </c>
      <c r="O94" s="46">
        <f t="shared" si="12"/>
        <v>86.50673266937103</v>
      </c>
      <c r="P94" s="46">
        <f t="shared" si="12"/>
        <v>87.10196344130976</v>
      </c>
      <c r="Q94" s="46">
        <f t="shared" si="12"/>
        <v>87.8294017374393</v>
      </c>
      <c r="R94" s="46">
        <f t="shared" si="12"/>
        <v>88.82029854769688</v>
      </c>
      <c r="S94" s="46">
        <f t="shared" si="12"/>
        <v>89.95779615301343</v>
      </c>
      <c r="T94" s="46">
        <f t="shared" si="12"/>
        <v>91.16406144367957</v>
      </c>
      <c r="U94" s="46">
        <f t="shared" si="12"/>
        <v>92.4689630456592</v>
      </c>
      <c r="V94" s="46">
        <f t="shared" si="12"/>
        <v>93.96575671737828</v>
      </c>
      <c r="W94" s="46">
        <f t="shared" si="12"/>
        <v>95.67121728730449</v>
      </c>
      <c r="X94" s="46">
        <f t="shared" si="12"/>
        <v>97.35135992477602</v>
      </c>
      <c r="Y94" s="46">
        <f t="shared" si="12"/>
        <v>99.22010963528109</v>
      </c>
      <c r="Z94" s="46">
        <f t="shared" si="12"/>
        <v>101.1547016003197</v>
      </c>
      <c r="AA94" s="46">
        <f t="shared" si="12"/>
        <v>103.15064775265823</v>
      </c>
      <c r="AB94" s="46">
        <f t="shared" si="12"/>
        <v>105.07839255833322</v>
      </c>
      <c r="AC94" s="46">
        <f t="shared" si="12"/>
        <v>106.7178433183297</v>
      </c>
      <c r="AD94" s="46">
        <f t="shared" si="12"/>
        <v>108.08705966663783</v>
      </c>
      <c r="AE94" s="46">
        <f t="shared" si="12"/>
        <v>109.20787883893925</v>
      </c>
      <c r="AF94" s="46">
        <f t="shared" si="12"/>
        <v>110.1062829574291</v>
      </c>
      <c r="AG94" s="46">
        <f t="shared" si="12"/>
        <v>111.00916147677981</v>
      </c>
    </row>
    <row r="95" spans="1:33" ht="12.75">
      <c r="A95" s="42" t="s">
        <v>277</v>
      </c>
      <c r="B95" s="43" t="s">
        <v>279</v>
      </c>
      <c r="C95" s="46">
        <f aca="true" t="shared" si="13" ref="C95:AG95">C82/C83*100</f>
        <v>81.73995448569504</v>
      </c>
      <c r="D95" s="46">
        <f t="shared" si="13"/>
        <v>81.31693819780267</v>
      </c>
      <c r="E95" s="46">
        <f t="shared" si="13"/>
        <v>80.4566041223773</v>
      </c>
      <c r="F95" s="46">
        <f t="shared" si="13"/>
        <v>79.97438575059603</v>
      </c>
      <c r="G95" s="46">
        <f t="shared" si="13"/>
        <v>80.14913198679162</v>
      </c>
      <c r="H95" s="46">
        <f t="shared" si="13"/>
        <v>80.75149406890988</v>
      </c>
      <c r="I95" s="46">
        <f t="shared" si="13"/>
        <v>81.37045023783293</v>
      </c>
      <c r="J95" s="46">
        <f t="shared" si="13"/>
        <v>82.42333865631295</v>
      </c>
      <c r="K95" s="46">
        <f t="shared" si="13"/>
        <v>83.14476857962045</v>
      </c>
      <c r="L95" s="46">
        <f t="shared" si="13"/>
        <v>83.89748768441018</v>
      </c>
      <c r="M95" s="46">
        <f t="shared" si="13"/>
        <v>84.60045417872783</v>
      </c>
      <c r="N95" s="46">
        <f>N82/N83*100</f>
        <v>85.00716570697377</v>
      </c>
      <c r="O95" s="46">
        <f t="shared" si="13"/>
        <v>85.53512782741227</v>
      </c>
      <c r="P95" s="46">
        <f t="shared" si="13"/>
        <v>86.03499782250485</v>
      </c>
      <c r="Q95" s="46">
        <f t="shared" si="13"/>
        <v>86.5260200121694</v>
      </c>
      <c r="R95" s="46">
        <f t="shared" si="13"/>
        <v>87.28772797707506</v>
      </c>
      <c r="S95" s="46">
        <f t="shared" si="13"/>
        <v>88.15593991887856</v>
      </c>
      <c r="T95" s="46">
        <f t="shared" si="13"/>
        <v>89.08063918457266</v>
      </c>
      <c r="U95" s="46">
        <f t="shared" si="13"/>
        <v>90.06023293114549</v>
      </c>
      <c r="V95" s="46">
        <f t="shared" si="13"/>
        <v>91.31833165752396</v>
      </c>
      <c r="W95" s="46">
        <f t="shared" si="13"/>
        <v>92.74985413658433</v>
      </c>
      <c r="X95" s="46">
        <f t="shared" si="13"/>
        <v>94.16852432064921</v>
      </c>
      <c r="Y95" s="46">
        <f t="shared" si="13"/>
        <v>95.76057254057166</v>
      </c>
      <c r="Z95" s="46">
        <f t="shared" si="13"/>
        <v>97.48819119291548</v>
      </c>
      <c r="AA95" s="46">
        <f t="shared" si="13"/>
        <v>99.26900357128027</v>
      </c>
      <c r="AB95" s="46">
        <f t="shared" si="13"/>
        <v>100.92099106250252</v>
      </c>
      <c r="AC95" s="46">
        <f t="shared" si="13"/>
        <v>102.30739459363338</v>
      </c>
      <c r="AD95" s="46">
        <f t="shared" si="13"/>
        <v>103.4729602058827</v>
      </c>
      <c r="AE95" s="46">
        <f t="shared" si="13"/>
        <v>104.52373170786132</v>
      </c>
      <c r="AF95" s="46">
        <f t="shared" si="13"/>
        <v>105.36244619492902</v>
      </c>
      <c r="AG95" s="46">
        <f t="shared" si="13"/>
        <v>106.17523308284514</v>
      </c>
    </row>
    <row r="96" spans="1:33" ht="12.75">
      <c r="A96" s="42" t="str">
        <f>A84</f>
        <v>Resoc Dender-Waas</v>
      </c>
      <c r="B96" s="43" t="s">
        <v>279</v>
      </c>
      <c r="C96" s="46">
        <f aca="true" t="shared" si="14" ref="C96:AG96">C84/C85*100</f>
        <v>80.69797463112027</v>
      </c>
      <c r="D96" s="46">
        <f t="shared" si="14"/>
        <v>80.49081533150022</v>
      </c>
      <c r="E96" s="46">
        <f t="shared" si="14"/>
        <v>79.75734995790053</v>
      </c>
      <c r="F96" s="46">
        <f t="shared" si="14"/>
        <v>79.45678303925021</v>
      </c>
      <c r="G96" s="46">
        <f t="shared" si="14"/>
        <v>79.8037878754978</v>
      </c>
      <c r="H96" s="46">
        <f t="shared" si="14"/>
        <v>80.70458278652193</v>
      </c>
      <c r="I96" s="46">
        <f t="shared" si="14"/>
        <v>81.53338221321752</v>
      </c>
      <c r="J96" s="46">
        <f t="shared" si="14"/>
        <v>82.8727841501564</v>
      </c>
      <c r="K96" s="46">
        <f t="shared" si="14"/>
        <v>83.92016332203978</v>
      </c>
      <c r="L96" s="46">
        <f t="shared" si="14"/>
        <v>85.19816100337323</v>
      </c>
      <c r="M96" s="46">
        <f t="shared" si="14"/>
        <v>86.27130475500887</v>
      </c>
      <c r="N96" s="46">
        <f>N84/N85*100</f>
        <v>86.89243302954985</v>
      </c>
      <c r="O96" s="46">
        <f t="shared" si="14"/>
        <v>87.72434986958655</v>
      </c>
      <c r="P96" s="46">
        <f t="shared" si="14"/>
        <v>88.41911922848612</v>
      </c>
      <c r="Q96" s="46">
        <f t="shared" si="14"/>
        <v>89.13307707174609</v>
      </c>
      <c r="R96" s="46">
        <f t="shared" si="14"/>
        <v>90.11771981738612</v>
      </c>
      <c r="S96" s="46">
        <f t="shared" si="14"/>
        <v>91.13165480297101</v>
      </c>
      <c r="T96" s="46">
        <f t="shared" si="14"/>
        <v>92.20481648023798</v>
      </c>
      <c r="U96" s="46">
        <f t="shared" si="14"/>
        <v>93.29047914085089</v>
      </c>
      <c r="V96" s="46">
        <f t="shared" si="14"/>
        <v>94.54077608389258</v>
      </c>
      <c r="W96" s="46">
        <f t="shared" si="14"/>
        <v>96.09809466974563</v>
      </c>
      <c r="X96" s="46">
        <f t="shared" si="14"/>
        <v>97.63500470656619</v>
      </c>
      <c r="Y96" s="46">
        <f t="shared" si="14"/>
        <v>99.30198735478028</v>
      </c>
      <c r="Z96" s="46">
        <f t="shared" si="14"/>
        <v>101.07507129235991</v>
      </c>
      <c r="AA96" s="46">
        <f t="shared" si="14"/>
        <v>102.85456942003515</v>
      </c>
      <c r="AB96" s="46">
        <f t="shared" si="14"/>
        <v>104.55221345146643</v>
      </c>
      <c r="AC96" s="46">
        <f t="shared" si="14"/>
        <v>105.92719758947653</v>
      </c>
      <c r="AD96" s="46">
        <f t="shared" si="14"/>
        <v>107.04709735462399</v>
      </c>
      <c r="AE96" s="46">
        <f t="shared" si="14"/>
        <v>108.09205971632969</v>
      </c>
      <c r="AF96" s="46">
        <f t="shared" si="14"/>
        <v>109.02770991213498</v>
      </c>
      <c r="AG96" s="46">
        <f t="shared" si="14"/>
        <v>109.95193226941052</v>
      </c>
    </row>
    <row r="97" spans="1:33" ht="12.75">
      <c r="A97" s="42" t="str">
        <f>A86</f>
        <v>Resoc Gent &amp; Rand</v>
      </c>
      <c r="B97" s="43" t="s">
        <v>279</v>
      </c>
      <c r="C97" s="46">
        <f aca="true" t="shared" si="15" ref="C97:M97">C86/C87*100</f>
        <v>81.82819826527943</v>
      </c>
      <c r="D97" s="46">
        <f t="shared" si="15"/>
        <v>81.10688643846773</v>
      </c>
      <c r="E97" s="46">
        <f t="shared" si="15"/>
        <v>80.01995534744039</v>
      </c>
      <c r="F97" s="46">
        <f t="shared" si="15"/>
        <v>79.07415579128035</v>
      </c>
      <c r="G97" s="46">
        <f t="shared" si="15"/>
        <v>79.08050601983261</v>
      </c>
      <c r="H97" s="46">
        <f t="shared" si="15"/>
        <v>79.20730342083026</v>
      </c>
      <c r="I97" s="46">
        <f t="shared" si="15"/>
        <v>79.54868287055596</v>
      </c>
      <c r="J97" s="46">
        <f t="shared" si="15"/>
        <v>79.91754039117164</v>
      </c>
      <c r="K97" s="46">
        <f t="shared" si="15"/>
        <v>80.03828409913318</v>
      </c>
      <c r="L97" s="46">
        <f t="shared" si="15"/>
        <v>80.19680914366788</v>
      </c>
      <c r="M97" s="46">
        <f t="shared" si="15"/>
        <v>80.31410158826813</v>
      </c>
      <c r="N97" s="46">
        <f>N86/N87*100</f>
        <v>80.37286995977195</v>
      </c>
      <c r="O97" s="46">
        <f>O86/O87*100</f>
        <v>80.40994792356037</v>
      </c>
      <c r="P97" s="46">
        <f aca="true" t="shared" si="16" ref="P97">P86/P87*100</f>
        <v>80.39374167475674</v>
      </c>
      <c r="Q97" s="314">
        <f>(Q86/Q87*100)-1</f>
        <v>80.50412117858292</v>
      </c>
      <c r="R97" s="314">
        <f aca="true" t="shared" si="17" ref="R97:AG97">(R86/R87*100)-1</f>
        <v>81.08700922451358</v>
      </c>
      <c r="S97" s="314">
        <f t="shared" si="17"/>
        <v>81.77446206692642</v>
      </c>
      <c r="T97" s="314">
        <f t="shared" si="17"/>
        <v>82.53444553861074</v>
      </c>
      <c r="U97" s="314">
        <f t="shared" si="17"/>
        <v>83.32437646723766</v>
      </c>
      <c r="V97" s="314">
        <f t="shared" si="17"/>
        <v>84.30586581586562</v>
      </c>
      <c r="W97" s="314">
        <f t="shared" si="17"/>
        <v>85.36941889934809</v>
      </c>
      <c r="X97" s="314">
        <f t="shared" si="17"/>
        <v>86.31214606544123</v>
      </c>
      <c r="Y97" s="314">
        <f t="shared" si="17"/>
        <v>87.30353051439563</v>
      </c>
      <c r="Z97" s="314">
        <f t="shared" si="17"/>
        <v>88.39431869245936</v>
      </c>
      <c r="AA97" s="314">
        <f t="shared" si="17"/>
        <v>89.56853275624273</v>
      </c>
      <c r="AB97" s="314">
        <f t="shared" si="17"/>
        <v>90.66021966663445</v>
      </c>
      <c r="AC97" s="314">
        <f t="shared" si="17"/>
        <v>91.63230449929476</v>
      </c>
      <c r="AD97" s="314">
        <f t="shared" si="17"/>
        <v>92.48237736267392</v>
      </c>
      <c r="AE97" s="314">
        <f t="shared" si="17"/>
        <v>93.3064088215567</v>
      </c>
      <c r="AF97" s="314">
        <f t="shared" si="17"/>
        <v>93.95124288156131</v>
      </c>
      <c r="AG97" s="314">
        <f t="shared" si="17"/>
        <v>94.5669019094083</v>
      </c>
    </row>
    <row r="98" spans="1:33" ht="12.75">
      <c r="A98" s="42" t="str">
        <f>A88</f>
        <v>Resoc Meetjesland</v>
      </c>
      <c r="B98" s="43" t="s">
        <v>279</v>
      </c>
      <c r="C98" s="46">
        <f aca="true" t="shared" si="18" ref="C98:M98">C88/C89*100</f>
        <v>82.56254543899414</v>
      </c>
      <c r="D98" s="46">
        <f t="shared" si="18"/>
        <v>82.30368011746327</v>
      </c>
      <c r="E98" s="46">
        <f t="shared" si="18"/>
        <v>82.0129903339641</v>
      </c>
      <c r="F98" s="46">
        <f t="shared" si="18"/>
        <v>82.13776094799569</v>
      </c>
      <c r="G98" s="46">
        <f t="shared" si="18"/>
        <v>82.73679178031904</v>
      </c>
      <c r="H98" s="46">
        <f t="shared" si="18"/>
        <v>83.73664704599958</v>
      </c>
      <c r="I98" s="46">
        <f t="shared" si="18"/>
        <v>84.92773954586475</v>
      </c>
      <c r="J98" s="46">
        <f t="shared" si="18"/>
        <v>85.91780282269114</v>
      </c>
      <c r="K98" s="46">
        <f t="shared" si="18"/>
        <v>86.78364572869691</v>
      </c>
      <c r="L98" s="46">
        <f t="shared" si="18"/>
        <v>87.62361044806656</v>
      </c>
      <c r="M98" s="46">
        <f t="shared" si="18"/>
        <v>88.3352484879578</v>
      </c>
      <c r="N98" s="46">
        <f>N88/N89*100</f>
        <v>88.87254881185979</v>
      </c>
      <c r="O98" s="46">
        <f aca="true" t="shared" si="19" ref="O98:P98">O88/O89*100</f>
        <v>89.10320429270274</v>
      </c>
      <c r="P98" s="46">
        <f t="shared" si="19"/>
        <v>89.99788806758183</v>
      </c>
      <c r="Q98" s="314">
        <f>(Q88/Q89*100+1)</f>
        <v>90.79428857565675</v>
      </c>
      <c r="R98" s="314">
        <f aca="true" t="shared" si="20" ref="R98:AG98">(R88/R89*100+1)</f>
        <v>91.68263839417519</v>
      </c>
      <c r="S98" s="314">
        <f t="shared" si="20"/>
        <v>92.53785645929607</v>
      </c>
      <c r="T98" s="314">
        <f t="shared" si="20"/>
        <v>93.55749276918324</v>
      </c>
      <c r="U98" s="314">
        <f t="shared" si="20"/>
        <v>94.67634048352885</v>
      </c>
      <c r="V98" s="314">
        <f t="shared" si="20"/>
        <v>95.9453541549252</v>
      </c>
      <c r="W98" s="314">
        <f t="shared" si="20"/>
        <v>97.2183464568206</v>
      </c>
      <c r="X98" s="314">
        <f t="shared" si="20"/>
        <v>98.47165990341753</v>
      </c>
      <c r="Y98" s="314">
        <f t="shared" si="20"/>
        <v>99.95836121058224</v>
      </c>
      <c r="Z98" s="314">
        <f t="shared" si="20"/>
        <v>101.63256926087811</v>
      </c>
      <c r="AA98" s="314">
        <f t="shared" si="20"/>
        <v>103.37791390022515</v>
      </c>
      <c r="AB98" s="314">
        <f t="shared" si="20"/>
        <v>105.1020576720922</v>
      </c>
      <c r="AC98" s="314">
        <f t="shared" si="20"/>
        <v>106.49506862597016</v>
      </c>
      <c r="AD98" s="314">
        <f t="shared" si="20"/>
        <v>107.87733885040416</v>
      </c>
      <c r="AE98" s="314">
        <f t="shared" si="20"/>
        <v>109.1678901824103</v>
      </c>
      <c r="AF98" s="314">
        <f t="shared" si="20"/>
        <v>110.11948345597374</v>
      </c>
      <c r="AG98" s="314">
        <f t="shared" si="20"/>
        <v>110.98848807775235</v>
      </c>
    </row>
    <row r="99" spans="1:33" ht="12.75">
      <c r="A99" s="42" t="str">
        <f>A90</f>
        <v>Resoc Zuid-Oost-Vlaanderen</v>
      </c>
      <c r="B99" s="43" t="s">
        <v>279</v>
      </c>
      <c r="C99" s="46">
        <f aca="true" t="shared" si="21" ref="C99:AG99">C90/C91*100</f>
        <v>82.33437416793745</v>
      </c>
      <c r="D99" s="46">
        <f t="shared" si="21"/>
        <v>81.86983745371509</v>
      </c>
      <c r="E99" s="46">
        <f t="shared" si="21"/>
        <v>80.77382752314715</v>
      </c>
      <c r="F99" s="46">
        <f t="shared" si="21"/>
        <v>80.26785586257331</v>
      </c>
      <c r="G99" s="46">
        <f t="shared" si="21"/>
        <v>80.41169166109466</v>
      </c>
      <c r="H99" s="46">
        <f t="shared" si="21"/>
        <v>81.06233471133558</v>
      </c>
      <c r="I99" s="46">
        <f t="shared" si="21"/>
        <v>81.62066242304874</v>
      </c>
      <c r="J99" s="46">
        <f t="shared" si="21"/>
        <v>82.77819779467355</v>
      </c>
      <c r="K99" s="46">
        <f t="shared" si="21"/>
        <v>83.69977866354489</v>
      </c>
      <c r="L99" s="46">
        <f t="shared" si="21"/>
        <v>84.46215892025653</v>
      </c>
      <c r="M99" s="46">
        <f t="shared" si="21"/>
        <v>85.26631453078365</v>
      </c>
      <c r="N99" s="46">
        <f>N90/N91*100</f>
        <v>85.72898590719234</v>
      </c>
      <c r="O99" s="46">
        <f t="shared" si="21"/>
        <v>86.44205304188893</v>
      </c>
      <c r="P99" s="46">
        <f t="shared" si="21"/>
        <v>87.17225457202835</v>
      </c>
      <c r="Q99" s="46">
        <f t="shared" si="21"/>
        <v>87.70277608878285</v>
      </c>
      <c r="R99" s="46">
        <f t="shared" si="21"/>
        <v>88.62525392128671</v>
      </c>
      <c r="S99" s="46">
        <f t="shared" si="21"/>
        <v>89.72021129079383</v>
      </c>
      <c r="T99" s="46">
        <f t="shared" si="21"/>
        <v>90.79178668002467</v>
      </c>
      <c r="U99" s="46">
        <f t="shared" si="21"/>
        <v>91.87802184544856</v>
      </c>
      <c r="V99" s="46">
        <f t="shared" si="21"/>
        <v>93.30564753153018</v>
      </c>
      <c r="W99" s="46">
        <f t="shared" si="21"/>
        <v>94.77020897720969</v>
      </c>
      <c r="X99" s="46">
        <f t="shared" si="21"/>
        <v>96.28572096174966</v>
      </c>
      <c r="Y99" s="46">
        <f t="shared" si="21"/>
        <v>98.06023361636252</v>
      </c>
      <c r="Z99" s="46">
        <f t="shared" si="21"/>
        <v>99.87518780702622</v>
      </c>
      <c r="AA99" s="46">
        <f t="shared" si="21"/>
        <v>101.75971390457809</v>
      </c>
      <c r="AB99" s="46">
        <f t="shared" si="21"/>
        <v>103.42649410804373</v>
      </c>
      <c r="AC99" s="46">
        <f t="shared" si="21"/>
        <v>104.96785644607924</v>
      </c>
      <c r="AD99" s="46">
        <f t="shared" si="21"/>
        <v>106.25083395284116</v>
      </c>
      <c r="AE99" s="46">
        <f t="shared" si="21"/>
        <v>107.37340594984883</v>
      </c>
      <c r="AF99" s="46">
        <f t="shared" si="21"/>
        <v>108.28163963972554</v>
      </c>
      <c r="AG99" s="46">
        <f t="shared" si="21"/>
        <v>109.17498545998876</v>
      </c>
    </row>
    <row r="100" spans="1:33" ht="12.75">
      <c r="A100" s="42" t="str">
        <f>A92</f>
        <v>Gent &amp; Meetjesland</v>
      </c>
      <c r="B100" s="43" t="s">
        <v>279</v>
      </c>
      <c r="C100" s="46">
        <f aca="true" t="shared" si="22" ref="C100:AG100">C92/C93*100</f>
        <v>82.10017137661993</v>
      </c>
      <c r="D100" s="46">
        <f t="shared" si="22"/>
        <v>81.54874089949257</v>
      </c>
      <c r="E100" s="46">
        <f t="shared" si="22"/>
        <v>80.75116489977171</v>
      </c>
      <c r="F100" s="46">
        <f t="shared" si="22"/>
        <v>80.15345872109452</v>
      </c>
      <c r="G100" s="46">
        <f t="shared" si="22"/>
        <v>80.225143618092</v>
      </c>
      <c r="H100" s="46">
        <f t="shared" si="22"/>
        <v>80.5837951314388</v>
      </c>
      <c r="I100" s="46">
        <f t="shared" si="22"/>
        <v>81.09339897783883</v>
      </c>
      <c r="J100" s="46">
        <f t="shared" si="22"/>
        <v>81.87712986052959</v>
      </c>
      <c r="K100" s="46">
        <f t="shared" si="22"/>
        <v>82.22358381573372</v>
      </c>
      <c r="L100" s="46">
        <f t="shared" si="22"/>
        <v>82.62841434098904</v>
      </c>
      <c r="M100" s="46">
        <f t="shared" si="22"/>
        <v>83.01772285764932</v>
      </c>
      <c r="N100" s="46">
        <f>N92/N93*100</f>
        <v>83.2473605410184</v>
      </c>
      <c r="O100" s="46">
        <f t="shared" si="22"/>
        <v>83.45020829935805</v>
      </c>
      <c r="P100" s="46">
        <f t="shared" si="22"/>
        <v>83.74398621881757</v>
      </c>
      <c r="Q100" s="46">
        <f t="shared" si="22"/>
        <v>84.15056900737054</v>
      </c>
      <c r="R100" s="46">
        <f t="shared" si="22"/>
        <v>84.82495054604193</v>
      </c>
      <c r="S100" s="46">
        <f t="shared" si="22"/>
        <v>85.61053387766545</v>
      </c>
      <c r="T100" s="46">
        <f t="shared" si="22"/>
        <v>86.46298143384604</v>
      </c>
      <c r="U100" s="46">
        <f t="shared" si="22"/>
        <v>87.38977714943668</v>
      </c>
      <c r="V100" s="46">
        <f t="shared" si="22"/>
        <v>88.55672028576097</v>
      </c>
      <c r="W100" s="46">
        <f t="shared" si="22"/>
        <v>89.81685602848907</v>
      </c>
      <c r="X100" s="46">
        <f t="shared" si="22"/>
        <v>90.96627028863075</v>
      </c>
      <c r="Y100" s="46">
        <f t="shared" si="22"/>
        <v>92.26415703588025</v>
      </c>
      <c r="Z100" s="46">
        <f t="shared" si="22"/>
        <v>93.77863821335856</v>
      </c>
      <c r="AA100" s="46">
        <f t="shared" si="22"/>
        <v>95.35478372043468</v>
      </c>
      <c r="AB100" s="46">
        <f t="shared" si="22"/>
        <v>96.82666080331835</v>
      </c>
      <c r="AC100" s="46">
        <f t="shared" si="22"/>
        <v>97.9989454022218</v>
      </c>
      <c r="AD100" s="46">
        <f t="shared" si="22"/>
        <v>99.01108020011223</v>
      </c>
      <c r="AE100" s="46">
        <f t="shared" si="22"/>
        <v>99.9467759056319</v>
      </c>
      <c r="AF100" s="46">
        <f t="shared" si="22"/>
        <v>100.61808173278285</v>
      </c>
      <c r="AG100" s="46">
        <f t="shared" si="22"/>
        <v>101.25526393764983</v>
      </c>
    </row>
    <row r="101" spans="3:17" ht="15.6">
      <c r="C101" s="45"/>
      <c r="D101" s="45"/>
      <c r="E101" s="45"/>
      <c r="Q101" s="315" t="s">
        <v>536</v>
      </c>
    </row>
    <row r="102" spans="3:5" ht="12.75">
      <c r="C102" s="45"/>
      <c r="D102" s="45"/>
      <c r="E102" s="45"/>
    </row>
    <row r="104" spans="1:33" ht="12.75">
      <c r="A104" s="42" t="s">
        <v>465</v>
      </c>
      <c r="B104" s="41"/>
      <c r="C104" s="34" t="s">
        <v>232</v>
      </c>
      <c r="D104" s="34" t="s">
        <v>248</v>
      </c>
      <c r="E104" s="34" t="s">
        <v>249</v>
      </c>
      <c r="F104" s="34" t="s">
        <v>250</v>
      </c>
      <c r="G104" s="34" t="s">
        <v>251</v>
      </c>
      <c r="H104" s="34" t="s">
        <v>252</v>
      </c>
      <c r="I104" s="34" t="s">
        <v>253</v>
      </c>
      <c r="J104" s="34" t="s">
        <v>254</v>
      </c>
      <c r="K104" s="34" t="s">
        <v>233</v>
      </c>
      <c r="L104" s="34" t="s">
        <v>234</v>
      </c>
      <c r="M104" s="34" t="s">
        <v>235</v>
      </c>
      <c r="N104" s="34" t="s">
        <v>255</v>
      </c>
      <c r="O104" s="34" t="s">
        <v>256</v>
      </c>
      <c r="P104" s="34" t="s">
        <v>257</v>
      </c>
      <c r="Q104" s="34" t="s">
        <v>258</v>
      </c>
      <c r="R104" s="34" t="s">
        <v>259</v>
      </c>
      <c r="S104" s="34" t="s">
        <v>260</v>
      </c>
      <c r="T104" s="34" t="s">
        <v>261</v>
      </c>
      <c r="U104" s="34" t="s">
        <v>262</v>
      </c>
      <c r="V104" s="34" t="s">
        <v>263</v>
      </c>
      <c r="W104" s="34" t="s">
        <v>264</v>
      </c>
      <c r="X104" s="34" t="s">
        <v>265</v>
      </c>
      <c r="Y104" s="34" t="s">
        <v>266</v>
      </c>
      <c r="Z104" s="34" t="s">
        <v>267</v>
      </c>
      <c r="AA104" s="34" t="s">
        <v>268</v>
      </c>
      <c r="AB104" s="34" t="s">
        <v>269</v>
      </c>
      <c r="AC104" s="34" t="s">
        <v>270</v>
      </c>
      <c r="AD104" s="34" t="s">
        <v>271</v>
      </c>
      <c r="AE104" s="34" t="s">
        <v>272</v>
      </c>
      <c r="AF104" s="34" t="s">
        <v>273</v>
      </c>
      <c r="AG104" s="34" t="s">
        <v>274</v>
      </c>
    </row>
    <row r="105" spans="1:33" ht="12.75">
      <c r="A105" s="42" t="s">
        <v>241</v>
      </c>
      <c r="B105" s="43" t="s">
        <v>373</v>
      </c>
      <c r="C105" s="37"/>
      <c r="D105" s="37"/>
      <c r="E105" s="37"/>
      <c r="F105" s="37">
        <v>2544206.747042913</v>
      </c>
      <c r="G105" s="37">
        <v>2565248.4501748206</v>
      </c>
      <c r="H105" s="37">
        <v>2590057.7361815358</v>
      </c>
      <c r="I105" s="37">
        <v>2615543.2976447856</v>
      </c>
      <c r="J105" s="37">
        <v>2664655.481036779</v>
      </c>
      <c r="K105" s="37">
        <v>2711160.817291617</v>
      </c>
      <c r="L105" s="37">
        <v>2703958.3200813574</v>
      </c>
      <c r="M105" s="37">
        <v>2720562.3946392424</v>
      </c>
      <c r="N105" s="37">
        <v>2750091.041901863</v>
      </c>
      <c r="O105" s="37">
        <v>2744754.9064472686</v>
      </c>
      <c r="P105" s="44"/>
      <c r="Q105" s="44"/>
      <c r="R105" s="44"/>
      <c r="S105" s="44"/>
      <c r="T105" s="44"/>
      <c r="U105" s="44"/>
      <c r="V105" s="44"/>
      <c r="W105" s="44"/>
      <c r="X105" s="44"/>
      <c r="Y105" s="44"/>
      <c r="Z105" s="44"/>
      <c r="AA105" s="44"/>
      <c r="AB105" s="44"/>
      <c r="AC105" s="44"/>
      <c r="AD105" s="44"/>
      <c r="AE105" s="44"/>
      <c r="AF105" s="44"/>
      <c r="AG105" s="44"/>
    </row>
    <row r="106" spans="1:33" ht="12.75">
      <c r="A106" s="42"/>
      <c r="B106" s="43" t="s">
        <v>466</v>
      </c>
      <c r="C106" s="37"/>
      <c r="D106" s="37"/>
      <c r="E106" s="37"/>
      <c r="F106" s="295">
        <f aca="true" t="shared" si="23" ref="F106:M106">SUM(F80:F81)-F105</f>
        <v>3451346.252957087</v>
      </c>
      <c r="G106" s="295">
        <f t="shared" si="23"/>
        <v>3450775.5498251794</v>
      </c>
      <c r="H106" s="295">
        <f t="shared" si="23"/>
        <v>3453103.2638184642</v>
      </c>
      <c r="I106" s="295">
        <f t="shared" si="23"/>
        <v>3463056.7023552144</v>
      </c>
      <c r="J106" s="295">
        <f t="shared" si="23"/>
        <v>3452784.518963221</v>
      </c>
      <c r="K106" s="295">
        <f t="shared" si="23"/>
        <v>3450439.182708383</v>
      </c>
      <c r="L106" s="295">
        <f t="shared" si="23"/>
        <v>3504918.6799186426</v>
      </c>
      <c r="M106" s="295">
        <f t="shared" si="23"/>
        <v>3531420.6053607576</v>
      </c>
      <c r="N106" s="295">
        <f>SUM(N80:N81)-N105</f>
        <v>3556546.958098137</v>
      </c>
      <c r="O106" s="295">
        <f>SUM(O80:O81)-O105</f>
        <v>3606010.0935527314</v>
      </c>
      <c r="P106" s="44"/>
      <c r="Q106" s="44"/>
      <c r="R106" s="44"/>
      <c r="S106" s="44"/>
      <c r="T106" s="44"/>
      <c r="U106" s="44"/>
      <c r="V106" s="44"/>
      <c r="W106" s="44"/>
      <c r="X106" s="44"/>
      <c r="Y106" s="44"/>
      <c r="Z106" s="44"/>
      <c r="AA106" s="44"/>
      <c r="AB106" s="44"/>
      <c r="AC106" s="44"/>
      <c r="AD106" s="44"/>
      <c r="AE106" s="44"/>
      <c r="AF106" s="44"/>
      <c r="AG106" s="44"/>
    </row>
    <row r="107" spans="1:33" ht="12.75">
      <c r="A107" s="42" t="s">
        <v>277</v>
      </c>
      <c r="B107" s="43" t="s">
        <v>373</v>
      </c>
      <c r="C107" s="47"/>
      <c r="D107" s="47"/>
      <c r="E107" s="47"/>
      <c r="F107" s="37">
        <v>592913.7591520136</v>
      </c>
      <c r="G107" s="37">
        <v>600105.6868694334</v>
      </c>
      <c r="H107" s="37">
        <v>605559.6339395549</v>
      </c>
      <c r="I107" s="37">
        <v>611894.0006830097</v>
      </c>
      <c r="J107" s="37">
        <v>622192.759068758</v>
      </c>
      <c r="K107" s="37">
        <v>632703.4005127221</v>
      </c>
      <c r="L107" s="37">
        <v>632662.7538147167</v>
      </c>
      <c r="M107" s="37">
        <v>636667.721382919</v>
      </c>
      <c r="N107" s="37">
        <v>643229.5250331286</v>
      </c>
      <c r="O107" s="37">
        <v>642407.7849867911</v>
      </c>
      <c r="P107" s="44"/>
      <c r="Q107" s="44"/>
      <c r="R107" s="44"/>
      <c r="S107" s="44"/>
      <c r="T107" s="44"/>
      <c r="U107" s="44"/>
      <c r="V107" s="44"/>
      <c r="W107" s="44"/>
      <c r="X107" s="44"/>
      <c r="Y107" s="44"/>
      <c r="Z107" s="44"/>
      <c r="AA107" s="44"/>
      <c r="AB107" s="44"/>
      <c r="AC107" s="44"/>
      <c r="AD107" s="44"/>
      <c r="AE107" s="44"/>
      <c r="AF107" s="44"/>
      <c r="AG107" s="44"/>
    </row>
    <row r="108" spans="1:33" ht="12.75">
      <c r="A108" s="42"/>
      <c r="B108" s="43" t="s">
        <v>466</v>
      </c>
      <c r="C108" s="47"/>
      <c r="D108" s="47"/>
      <c r="E108" s="47"/>
      <c r="F108" s="295">
        <f aca="true" t="shared" si="24" ref="F108:O108">SUM(F82:F83)-F107</f>
        <v>777222.2408479864</v>
      </c>
      <c r="G108" s="295">
        <f t="shared" si="24"/>
        <v>773614.3131305666</v>
      </c>
      <c r="H108" s="295">
        <f t="shared" si="24"/>
        <v>774512.3660604451</v>
      </c>
      <c r="I108" s="295">
        <f t="shared" si="24"/>
        <v>777555.9993169903</v>
      </c>
      <c r="J108" s="295">
        <f t="shared" si="24"/>
        <v>776060.240931242</v>
      </c>
      <c r="K108" s="295">
        <f t="shared" si="24"/>
        <v>775780.5994872779</v>
      </c>
      <c r="L108" s="295">
        <f t="shared" si="24"/>
        <v>787752.2461852833</v>
      </c>
      <c r="M108" s="295">
        <f t="shared" si="24"/>
        <v>795658.278617081</v>
      </c>
      <c r="N108" s="295">
        <f t="shared" si="24"/>
        <v>802601.4749668714</v>
      </c>
      <c r="O108" s="295">
        <f t="shared" si="24"/>
        <v>812308.2150132089</v>
      </c>
      <c r="P108" s="44"/>
      <c r="Q108" s="44"/>
      <c r="R108" s="44"/>
      <c r="S108" s="44"/>
      <c r="T108" s="44"/>
      <c r="U108" s="44"/>
      <c r="V108" s="44"/>
      <c r="W108" s="44"/>
      <c r="X108" s="44"/>
      <c r="Y108" s="44"/>
      <c r="Z108" s="44"/>
      <c r="AA108" s="44"/>
      <c r="AB108" s="44"/>
      <c r="AC108" s="44"/>
      <c r="AD108" s="44"/>
      <c r="AE108" s="44"/>
      <c r="AF108" s="44"/>
      <c r="AG108" s="44"/>
    </row>
    <row r="109" spans="1:33" ht="12.75">
      <c r="A109" s="42" t="str">
        <f>A58</f>
        <v>Resoc Dender-Waas</v>
      </c>
      <c r="B109" s="43" t="s">
        <v>373</v>
      </c>
      <c r="C109" s="37"/>
      <c r="D109" s="37"/>
      <c r="E109" s="37"/>
      <c r="F109" s="37">
        <v>177825.62092064167</v>
      </c>
      <c r="G109" s="37">
        <v>179676.72547496678</v>
      </c>
      <c r="H109" s="37">
        <v>181673.37796981333</v>
      </c>
      <c r="I109" s="37">
        <v>183230.591841336</v>
      </c>
      <c r="J109" s="37">
        <v>186312.00801773198</v>
      </c>
      <c r="K109" s="37">
        <v>189270.4881909596</v>
      </c>
      <c r="L109" s="37">
        <v>189043.39712026995</v>
      </c>
      <c r="M109" s="37">
        <v>190213.95277106343</v>
      </c>
      <c r="N109" s="37">
        <v>192138.30977532634</v>
      </c>
      <c r="O109" s="37">
        <v>191355.7438421219</v>
      </c>
      <c r="P109" s="44"/>
      <c r="Q109" s="44"/>
      <c r="R109" s="44"/>
      <c r="S109" s="44"/>
      <c r="T109" s="44"/>
      <c r="U109" s="44"/>
      <c r="V109" s="44"/>
      <c r="W109" s="44"/>
      <c r="X109" s="44"/>
      <c r="Y109" s="44"/>
      <c r="Z109" s="44"/>
      <c r="AA109" s="44"/>
      <c r="AB109" s="44"/>
      <c r="AC109" s="44"/>
      <c r="AD109" s="44"/>
      <c r="AE109" s="44"/>
      <c r="AF109" s="44"/>
      <c r="AG109" s="44"/>
    </row>
    <row r="110" spans="1:33" ht="12.75">
      <c r="A110" s="42"/>
      <c r="B110" s="43" t="s">
        <v>466</v>
      </c>
      <c r="C110" s="37"/>
      <c r="D110" s="37"/>
      <c r="E110" s="37"/>
      <c r="F110" s="295">
        <f aca="true" t="shared" si="25" ref="F110:O110">SUM(F84:F85)-F109</f>
        <v>234991.37907935833</v>
      </c>
      <c r="G110" s="295">
        <f t="shared" si="25"/>
        <v>234341.27452503322</v>
      </c>
      <c r="H110" s="295">
        <f t="shared" si="25"/>
        <v>234167.62203018667</v>
      </c>
      <c r="I110" s="295">
        <f t="shared" si="25"/>
        <v>235198.408158664</v>
      </c>
      <c r="J110" s="295">
        <f t="shared" si="25"/>
        <v>234587.99198226802</v>
      </c>
      <c r="K110" s="295">
        <f t="shared" si="25"/>
        <v>234150.5118090404</v>
      </c>
      <c r="L110" s="295">
        <f t="shared" si="25"/>
        <v>237547.60287973005</v>
      </c>
      <c r="M110" s="295">
        <f t="shared" si="25"/>
        <v>239404.04722893657</v>
      </c>
      <c r="N110" s="295">
        <f t="shared" si="25"/>
        <v>240973.69022467366</v>
      </c>
      <c r="O110" s="295">
        <f t="shared" si="25"/>
        <v>244799.2561578781</v>
      </c>
      <c r="P110" s="44"/>
      <c r="Q110" s="44"/>
      <c r="R110" s="44"/>
      <c r="S110" s="44"/>
      <c r="T110" s="44"/>
      <c r="U110" s="44"/>
      <c r="V110" s="44"/>
      <c r="W110" s="44"/>
      <c r="X110" s="44"/>
      <c r="Y110" s="44"/>
      <c r="Z110" s="44"/>
      <c r="AA110" s="44"/>
      <c r="AB110" s="44"/>
      <c r="AC110" s="44"/>
      <c r="AD110" s="44"/>
      <c r="AE110" s="44"/>
      <c r="AF110" s="44"/>
      <c r="AG110" s="44"/>
    </row>
    <row r="111" spans="1:33" ht="12.75">
      <c r="A111" s="42" t="str">
        <f>A60</f>
        <v>Resoc Gent &amp; Rand</v>
      </c>
      <c r="B111" s="43" t="s">
        <v>373</v>
      </c>
      <c r="C111" s="37"/>
      <c r="D111" s="37"/>
      <c r="E111" s="37"/>
      <c r="F111" s="37">
        <v>154555.22222023923</v>
      </c>
      <c r="G111" s="37">
        <v>157281.17821951996</v>
      </c>
      <c r="H111" s="37">
        <v>158791.80294994035</v>
      </c>
      <c r="I111" s="37">
        <v>161058.02583355064</v>
      </c>
      <c r="J111" s="37">
        <v>164365.4045028259</v>
      </c>
      <c r="K111" s="37">
        <v>167629.77738349972</v>
      </c>
      <c r="L111" s="37">
        <v>167553.78514975493</v>
      </c>
      <c r="M111" s="37">
        <v>168832.49672061327</v>
      </c>
      <c r="N111" s="37">
        <v>170719.58928168996</v>
      </c>
      <c r="O111" s="37">
        <v>171084.58789634664</v>
      </c>
      <c r="P111" s="44"/>
      <c r="Q111" s="44"/>
      <c r="R111" s="44"/>
      <c r="S111" s="44"/>
      <c r="T111" s="44"/>
      <c r="U111" s="44"/>
      <c r="V111" s="44"/>
      <c r="W111" s="44"/>
      <c r="X111" s="44"/>
      <c r="Y111" s="44"/>
      <c r="Z111" s="44"/>
      <c r="AA111" s="44"/>
      <c r="AB111" s="44"/>
      <c r="AC111" s="44"/>
      <c r="AD111" s="44"/>
      <c r="AE111" s="44"/>
      <c r="AF111" s="44"/>
      <c r="AG111" s="44"/>
    </row>
    <row r="112" spans="1:33" ht="12.75">
      <c r="A112" s="42"/>
      <c r="B112" s="43" t="s">
        <v>466</v>
      </c>
      <c r="C112" s="37"/>
      <c r="D112" s="37"/>
      <c r="E112" s="37"/>
      <c r="F112" s="295">
        <f aca="true" t="shared" si="26" ref="F112:O112">SUM(F86:F87)-F111</f>
        <v>212705.27777976077</v>
      </c>
      <c r="G112" s="295">
        <f t="shared" si="26"/>
        <v>212119.82178048004</v>
      </c>
      <c r="H112" s="295">
        <f t="shared" si="26"/>
        <v>213392.19705005965</v>
      </c>
      <c r="I112" s="295">
        <f t="shared" si="26"/>
        <v>214038.47416644936</v>
      </c>
      <c r="J112" s="295">
        <f t="shared" si="26"/>
        <v>213755.5954971741</v>
      </c>
      <c r="K112" s="295">
        <f t="shared" si="26"/>
        <v>214228.72261650028</v>
      </c>
      <c r="L112" s="295">
        <f t="shared" si="26"/>
        <v>218551.21485024507</v>
      </c>
      <c r="M112" s="295">
        <f t="shared" si="26"/>
        <v>222047.00327938673</v>
      </c>
      <c r="N112" s="295">
        <f t="shared" si="26"/>
        <v>223626.91071831004</v>
      </c>
      <c r="O112" s="295">
        <f t="shared" si="26"/>
        <v>224195.41210365336</v>
      </c>
      <c r="P112" s="44"/>
      <c r="Q112" s="44"/>
      <c r="R112" s="44"/>
      <c r="S112" s="44"/>
      <c r="T112" s="44"/>
      <c r="U112" s="44"/>
      <c r="V112" s="44"/>
      <c r="W112" s="44"/>
      <c r="X112" s="44"/>
      <c r="Y112" s="44"/>
      <c r="Z112" s="44"/>
      <c r="AA112" s="44"/>
      <c r="AB112" s="44"/>
      <c r="AC112" s="44"/>
      <c r="AD112" s="44"/>
      <c r="AE112" s="44"/>
      <c r="AF112" s="44"/>
      <c r="AG112" s="44"/>
    </row>
    <row r="113" spans="1:33" ht="12.75">
      <c r="A113" s="42" t="str">
        <f>A62</f>
        <v>Resoc Meetjesland</v>
      </c>
      <c r="B113" s="43" t="s">
        <v>373</v>
      </c>
      <c r="C113" s="37"/>
      <c r="D113" s="37"/>
      <c r="E113" s="37"/>
      <c r="F113" s="37">
        <v>94362.26318734545</v>
      </c>
      <c r="G113" s="37">
        <v>95493.24114393983</v>
      </c>
      <c r="H113" s="37">
        <v>96118.75465002861</v>
      </c>
      <c r="I113" s="37">
        <v>96868.7084812768</v>
      </c>
      <c r="J113" s="37">
        <v>98415.69322698214</v>
      </c>
      <c r="K113" s="37">
        <v>99885.55525379106</v>
      </c>
      <c r="L113" s="37">
        <v>100113.43522857258</v>
      </c>
      <c r="M113" s="37">
        <v>100703.4570472373</v>
      </c>
      <c r="N113" s="37">
        <v>101356.02105587536</v>
      </c>
      <c r="O113" s="37">
        <v>101434.85816614296</v>
      </c>
      <c r="P113" s="44"/>
      <c r="Q113" s="44"/>
      <c r="R113" s="44"/>
      <c r="S113" s="44"/>
      <c r="T113" s="44"/>
      <c r="U113" s="44"/>
      <c r="V113" s="44"/>
      <c r="W113" s="44"/>
      <c r="X113" s="44"/>
      <c r="Y113" s="44"/>
      <c r="Z113" s="44"/>
      <c r="AA113" s="44"/>
      <c r="AB113" s="44"/>
      <c r="AC113" s="44"/>
      <c r="AD113" s="44"/>
      <c r="AE113" s="44"/>
      <c r="AF113" s="44"/>
      <c r="AG113" s="44"/>
    </row>
    <row r="114" spans="1:33" ht="12.75">
      <c r="A114" s="42"/>
      <c r="B114" s="43" t="s">
        <v>466</v>
      </c>
      <c r="C114" s="37"/>
      <c r="D114" s="37"/>
      <c r="E114" s="37"/>
      <c r="F114" s="295">
        <f aca="true" t="shared" si="27" ref="F114:O114">SUM(F88:F89)-F113</f>
        <v>119439.23681265455</v>
      </c>
      <c r="G114" s="295">
        <f t="shared" si="27"/>
        <v>118552.75885606017</v>
      </c>
      <c r="H114" s="295">
        <f t="shared" si="27"/>
        <v>118795.24534997139</v>
      </c>
      <c r="I114" s="295">
        <f t="shared" si="27"/>
        <v>119318.2915187232</v>
      </c>
      <c r="J114" s="295">
        <f t="shared" si="27"/>
        <v>118676.80677301786</v>
      </c>
      <c r="K114" s="295">
        <f t="shared" si="27"/>
        <v>118599.94474620894</v>
      </c>
      <c r="L114" s="295">
        <f t="shared" si="27"/>
        <v>119976.56477142742</v>
      </c>
      <c r="M114" s="295">
        <f t="shared" si="27"/>
        <v>120831.55869798925</v>
      </c>
      <c r="N114" s="295">
        <f t="shared" si="27"/>
        <v>121472.97894412464</v>
      </c>
      <c r="O114" s="295">
        <f t="shared" si="27"/>
        <v>121998.14183385704</v>
      </c>
      <c r="P114" s="44"/>
      <c r="Q114" s="44"/>
      <c r="R114" s="44"/>
      <c r="S114" s="44"/>
      <c r="T114" s="44"/>
      <c r="U114" s="44"/>
      <c r="V114" s="44"/>
      <c r="W114" s="44"/>
      <c r="X114" s="44"/>
      <c r="Y114" s="44"/>
      <c r="Z114" s="44"/>
      <c r="AA114" s="44"/>
      <c r="AB114" s="44"/>
      <c r="AC114" s="44"/>
      <c r="AD114" s="44"/>
      <c r="AE114" s="44"/>
      <c r="AF114" s="44"/>
      <c r="AG114" s="44"/>
    </row>
    <row r="115" spans="1:33" ht="12.75">
      <c r="A115" s="42" t="str">
        <f>A64</f>
        <v>Resoc Zuid-Oost-Vlaanderen</v>
      </c>
      <c r="B115" s="43" t="s">
        <v>373</v>
      </c>
      <c r="C115" s="37"/>
      <c r="D115" s="37"/>
      <c r="E115" s="37"/>
      <c r="F115" s="37">
        <v>166170.65282378715</v>
      </c>
      <c r="G115" s="37">
        <v>167654.54203100683</v>
      </c>
      <c r="H115" s="37">
        <v>168975.6983697727</v>
      </c>
      <c r="I115" s="37">
        <v>170736.6745268463</v>
      </c>
      <c r="J115" s="37">
        <v>173099.65332121795</v>
      </c>
      <c r="K115" s="37">
        <v>175917.57968447177</v>
      </c>
      <c r="L115" s="37">
        <v>175952.1363161192</v>
      </c>
      <c r="M115" s="37">
        <v>176917.81484400498</v>
      </c>
      <c r="N115" s="37">
        <v>179015.6049202369</v>
      </c>
      <c r="O115" s="37">
        <v>178532.59508217959</v>
      </c>
      <c r="P115" s="44"/>
      <c r="Q115" s="44"/>
      <c r="R115" s="44"/>
      <c r="S115" s="44"/>
      <c r="T115" s="44"/>
      <c r="U115" s="44"/>
      <c r="V115" s="44"/>
      <c r="W115" s="44"/>
      <c r="X115" s="44"/>
      <c r="Y115" s="44"/>
      <c r="Z115" s="44"/>
      <c r="AA115" s="44"/>
      <c r="AB115" s="44"/>
      <c r="AC115" s="44"/>
      <c r="AD115" s="44"/>
      <c r="AE115" s="44"/>
      <c r="AF115" s="44"/>
      <c r="AG115" s="44"/>
    </row>
    <row r="116" spans="1:33" ht="12.75">
      <c r="A116" s="42"/>
      <c r="B116" s="43" t="s">
        <v>466</v>
      </c>
      <c r="C116" s="37"/>
      <c r="D116" s="37"/>
      <c r="E116" s="37"/>
      <c r="F116" s="295">
        <f aca="true" t="shared" si="28" ref="F116:O116">SUM(F90:F91)-F115</f>
        <v>210980.34717621285</v>
      </c>
      <c r="G116" s="295">
        <f t="shared" si="28"/>
        <v>210091.45796899317</v>
      </c>
      <c r="H116" s="295">
        <f t="shared" si="28"/>
        <v>210317.3016302273</v>
      </c>
      <c r="I116" s="295">
        <f t="shared" si="28"/>
        <v>211026.3254731537</v>
      </c>
      <c r="J116" s="295">
        <f t="shared" si="28"/>
        <v>211299.34667878205</v>
      </c>
      <c r="K116" s="295">
        <f t="shared" si="28"/>
        <v>211672.42031552823</v>
      </c>
      <c r="L116" s="295">
        <f t="shared" si="28"/>
        <v>214653.8636838808</v>
      </c>
      <c r="M116" s="295">
        <f t="shared" si="28"/>
        <v>216621.18515599502</v>
      </c>
      <c r="N116" s="295">
        <f t="shared" si="28"/>
        <v>218067.3950797631</v>
      </c>
      <c r="O116" s="295">
        <f t="shared" si="28"/>
        <v>221333.40491782041</v>
      </c>
      <c r="P116" s="44"/>
      <c r="Q116" s="44"/>
      <c r="R116" s="44"/>
      <c r="S116" s="44"/>
      <c r="T116" s="44"/>
      <c r="U116" s="44"/>
      <c r="V116" s="44"/>
      <c r="W116" s="44"/>
      <c r="X116" s="44"/>
      <c r="Y116" s="44"/>
      <c r="Z116" s="44"/>
      <c r="AA116" s="44"/>
      <c r="AB116" s="44"/>
      <c r="AC116" s="44"/>
      <c r="AD116" s="44"/>
      <c r="AE116" s="44"/>
      <c r="AF116" s="44"/>
      <c r="AG116" s="44"/>
    </row>
    <row r="117" spans="1:33" ht="12.75">
      <c r="A117" s="42"/>
      <c r="B117" s="43"/>
      <c r="C117" s="37"/>
      <c r="D117" s="37"/>
      <c r="E117" s="37"/>
      <c r="F117" s="37"/>
      <c r="G117" s="37"/>
      <c r="H117" s="37"/>
      <c r="I117" s="37"/>
      <c r="J117" s="37"/>
      <c r="K117" s="37"/>
      <c r="L117" s="37"/>
      <c r="M117" s="37"/>
      <c r="N117" s="37"/>
      <c r="O117" s="37"/>
      <c r="P117" s="44"/>
      <c r="Q117" s="44"/>
      <c r="R117" s="44"/>
      <c r="S117" s="44"/>
      <c r="T117" s="44"/>
      <c r="U117" s="44"/>
      <c r="V117" s="44"/>
      <c r="W117" s="44"/>
      <c r="X117" s="44"/>
      <c r="Y117" s="44"/>
      <c r="Z117" s="44"/>
      <c r="AA117" s="44"/>
      <c r="AB117" s="44"/>
      <c r="AC117" s="44"/>
      <c r="AD117" s="44"/>
      <c r="AE117" s="44"/>
      <c r="AF117" s="44"/>
      <c r="AG117" s="44"/>
    </row>
    <row r="118" spans="1:33" ht="12.75">
      <c r="A118" s="42"/>
      <c r="B118" s="43"/>
      <c r="C118" s="37"/>
      <c r="D118" s="37"/>
      <c r="E118" s="37"/>
      <c r="F118" s="37"/>
      <c r="G118" s="37"/>
      <c r="H118" s="37"/>
      <c r="I118" s="37"/>
      <c r="J118" s="37"/>
      <c r="K118" s="37"/>
      <c r="L118" s="37"/>
      <c r="M118" s="37"/>
      <c r="N118" s="37"/>
      <c r="O118" s="37"/>
      <c r="P118" s="44"/>
      <c r="Q118" s="44"/>
      <c r="R118" s="44"/>
      <c r="S118" s="44"/>
      <c r="T118" s="44"/>
      <c r="U118" s="44"/>
      <c r="V118" s="44"/>
      <c r="W118" s="44"/>
      <c r="X118" s="44"/>
      <c r="Y118" s="44"/>
      <c r="Z118" s="44"/>
      <c r="AA118" s="44"/>
      <c r="AB118" s="44"/>
      <c r="AC118" s="44"/>
      <c r="AD118" s="44"/>
      <c r="AE118" s="44"/>
      <c r="AF118" s="44"/>
      <c r="AG118" s="44"/>
    </row>
    <row r="119" spans="1:33" ht="12.75">
      <c r="A119" s="42"/>
      <c r="B119" s="43"/>
      <c r="C119" s="37"/>
      <c r="D119" s="37"/>
      <c r="E119" s="37"/>
      <c r="F119" s="37"/>
      <c r="G119" s="37"/>
      <c r="H119" s="37"/>
      <c r="I119" s="37"/>
      <c r="J119" s="37"/>
      <c r="K119" s="37"/>
      <c r="L119" s="37"/>
      <c r="M119" s="37"/>
      <c r="N119" s="37"/>
      <c r="O119" s="37"/>
      <c r="P119" s="44"/>
      <c r="Q119" s="44"/>
      <c r="R119" s="44"/>
      <c r="S119" s="44"/>
      <c r="T119" s="44"/>
      <c r="U119" s="44"/>
      <c r="V119" s="44"/>
      <c r="W119" s="44"/>
      <c r="X119" s="44"/>
      <c r="Y119" s="44"/>
      <c r="Z119" s="44"/>
      <c r="AA119" s="44"/>
      <c r="AB119" s="44"/>
      <c r="AC119" s="44"/>
      <c r="AD119" s="44"/>
      <c r="AE119" s="44"/>
      <c r="AF119" s="44"/>
      <c r="AG119" s="44"/>
    </row>
    <row r="120" spans="1:33" ht="12.75">
      <c r="A120" s="42" t="s">
        <v>239</v>
      </c>
      <c r="B120" s="43"/>
      <c r="C120" s="37"/>
      <c r="D120" s="37"/>
      <c r="E120" s="37"/>
      <c r="F120" s="295">
        <f>F106/F105*100</f>
        <v>135.65510180996597</v>
      </c>
      <c r="G120" s="295">
        <f aca="true" t="shared" si="29" ref="G120:N120">G106/G105*100</f>
        <v>134.520129993257</v>
      </c>
      <c r="H120" s="295">
        <f t="shared" si="29"/>
        <v>133.3214783431545</v>
      </c>
      <c r="I120" s="295">
        <f t="shared" si="29"/>
        <v>132.40295832508633</v>
      </c>
      <c r="J120" s="295">
        <f t="shared" si="29"/>
        <v>129.57714584625373</v>
      </c>
      <c r="K120" s="295">
        <f t="shared" si="29"/>
        <v>127.26796436056816</v>
      </c>
      <c r="L120" s="295">
        <f t="shared" si="29"/>
        <v>129.62177167779663</v>
      </c>
      <c r="M120" s="295">
        <f t="shared" si="29"/>
        <v>129.80480110727393</v>
      </c>
      <c r="N120" s="295">
        <f t="shared" si="29"/>
        <v>129.32469885209903</v>
      </c>
      <c r="O120" s="295">
        <f aca="true" t="shared" si="30" ref="O120">O106/O105*100</f>
        <v>131.3782183277066</v>
      </c>
      <c r="P120" s="44"/>
      <c r="Q120" s="44"/>
      <c r="R120" s="44"/>
      <c r="S120" s="44"/>
      <c r="T120" s="44"/>
      <c r="U120" s="44"/>
      <c r="V120" s="44"/>
      <c r="W120" s="44"/>
      <c r="X120" s="44"/>
      <c r="Y120" s="44"/>
      <c r="Z120" s="44"/>
      <c r="AA120" s="44"/>
      <c r="AB120" s="44"/>
      <c r="AC120" s="44"/>
      <c r="AD120" s="44"/>
      <c r="AE120" s="44"/>
      <c r="AF120" s="44"/>
      <c r="AG120" s="44"/>
    </row>
    <row r="121" spans="1:33" ht="12.75">
      <c r="A121" s="42" t="str">
        <f>B6</f>
        <v>Oost-Vlaanderen</v>
      </c>
      <c r="B121" s="43"/>
      <c r="C121" s="37"/>
      <c r="D121" s="37"/>
      <c r="E121" s="37"/>
      <c r="F121" s="295">
        <f>F108/F107*100</f>
        <v>131.0852090799126</v>
      </c>
      <c r="G121" s="295">
        <f aca="true" t="shared" si="31" ref="G121:M121">G108/G107*100</f>
        <v>128.91301150073653</v>
      </c>
      <c r="H121" s="295">
        <f t="shared" si="31"/>
        <v>127.9002632691588</v>
      </c>
      <c r="I121" s="295">
        <f t="shared" si="31"/>
        <v>127.07364322073185</v>
      </c>
      <c r="J121" s="295">
        <f t="shared" si="31"/>
        <v>124.72987343870395</v>
      </c>
      <c r="K121" s="295">
        <f t="shared" si="31"/>
        <v>122.61362889129579</v>
      </c>
      <c r="L121" s="295">
        <f t="shared" si="31"/>
        <v>124.51377000391372</v>
      </c>
      <c r="M121" s="295">
        <f t="shared" si="31"/>
        <v>124.97229746292389</v>
      </c>
      <c r="N121" s="295">
        <f>N108/N107*100</f>
        <v>124.776839950799</v>
      </c>
      <c r="O121" s="295">
        <f>O108/O107*100</f>
        <v>126.44744257417604</v>
      </c>
      <c r="P121" s="44"/>
      <c r="Q121" s="44"/>
      <c r="R121" s="44"/>
      <c r="S121" s="44"/>
      <c r="T121" s="44"/>
      <c r="U121" s="44"/>
      <c r="V121" s="44"/>
      <c r="W121" s="44"/>
      <c r="X121" s="44"/>
      <c r="Y121" s="44"/>
      <c r="Z121" s="44"/>
      <c r="AA121" s="44"/>
      <c r="AB121" s="44"/>
      <c r="AC121" s="44"/>
      <c r="AD121" s="44"/>
      <c r="AE121" s="44"/>
      <c r="AF121" s="44"/>
      <c r="AG121" s="44"/>
    </row>
    <row r="122" spans="1:33" ht="12.75">
      <c r="A122" s="42" t="str">
        <f>B7</f>
        <v>Resoc Dender-Waas</v>
      </c>
      <c r="B122" s="43"/>
      <c r="C122" s="37"/>
      <c r="D122" s="37"/>
      <c r="E122" s="37"/>
      <c r="F122" s="295">
        <f>F110/F109*100</f>
        <v>132.1470876146852</v>
      </c>
      <c r="G122" s="295">
        <f aca="true" t="shared" si="32" ref="G122:N122">G110/G109*100</f>
        <v>130.42383419753634</v>
      </c>
      <c r="H122" s="295">
        <f t="shared" si="32"/>
        <v>128.89484670070686</v>
      </c>
      <c r="I122" s="295">
        <f t="shared" si="32"/>
        <v>128.36197590974777</v>
      </c>
      <c r="J122" s="295">
        <f t="shared" si="32"/>
        <v>125.91136474678619</v>
      </c>
      <c r="K122" s="295">
        <f t="shared" si="32"/>
        <v>123.71210855270806</v>
      </c>
      <c r="L122" s="295">
        <f t="shared" si="32"/>
        <v>125.6577095515278</v>
      </c>
      <c r="M122" s="295">
        <f t="shared" si="32"/>
        <v>125.86040284703881</v>
      </c>
      <c r="N122" s="295">
        <f t="shared" si="32"/>
        <v>125.41678466228423</v>
      </c>
      <c r="O122" s="295">
        <f aca="true" t="shared" si="33" ref="O122">O110/O109*100</f>
        <v>127.92887803767717</v>
      </c>
      <c r="P122" s="44"/>
      <c r="Q122" s="44"/>
      <c r="R122" s="44"/>
      <c r="S122" s="44"/>
      <c r="T122" s="44"/>
      <c r="U122" s="44"/>
      <c r="V122" s="44"/>
      <c r="W122" s="44"/>
      <c r="X122" s="44"/>
      <c r="Y122" s="44"/>
      <c r="Z122" s="44"/>
      <c r="AA122" s="44"/>
      <c r="AB122" s="44"/>
      <c r="AC122" s="44"/>
      <c r="AD122" s="44"/>
      <c r="AE122" s="44"/>
      <c r="AF122" s="44"/>
      <c r="AG122" s="44"/>
    </row>
    <row r="123" spans="1:33" ht="12.75">
      <c r="A123" s="42" t="str">
        <f>B8</f>
        <v>Resoc Gent &amp; Rand</v>
      </c>
      <c r="B123" s="43"/>
      <c r="C123" s="46"/>
      <c r="D123" s="46"/>
      <c r="E123" s="46"/>
      <c r="F123" s="296">
        <f>F112/F111*100</f>
        <v>137.6241285957057</v>
      </c>
      <c r="G123" s="296">
        <f aca="true" t="shared" si="34" ref="G123:N123">G112/G111*100</f>
        <v>134.86662815077648</v>
      </c>
      <c r="H123" s="296">
        <f t="shared" si="34"/>
        <v>134.3848946140704</v>
      </c>
      <c r="I123" s="296">
        <f t="shared" si="34"/>
        <v>132.89525502296462</v>
      </c>
      <c r="J123" s="296">
        <f t="shared" si="34"/>
        <v>130.04901861419327</v>
      </c>
      <c r="K123" s="296">
        <f t="shared" si="34"/>
        <v>127.79872762486137</v>
      </c>
      <c r="L123" s="296">
        <f t="shared" si="34"/>
        <v>130.43645337818543</v>
      </c>
      <c r="M123" s="296">
        <f t="shared" si="34"/>
        <v>131.51911367326022</v>
      </c>
      <c r="N123" s="296">
        <f t="shared" si="34"/>
        <v>130.99077361844058</v>
      </c>
      <c r="O123" s="296">
        <f aca="true" t="shared" si="35" ref="O123">O112/O111*100</f>
        <v>131.04360530679972</v>
      </c>
      <c r="P123" s="46"/>
      <c r="Q123" s="46"/>
      <c r="R123" s="46"/>
      <c r="S123" s="46"/>
      <c r="T123" s="46"/>
      <c r="U123" s="46"/>
      <c r="V123" s="46"/>
      <c r="W123" s="46"/>
      <c r="X123" s="46"/>
      <c r="Y123" s="46"/>
      <c r="Z123" s="46"/>
      <c r="AA123" s="46"/>
      <c r="AB123" s="46"/>
      <c r="AC123" s="46"/>
      <c r="AD123" s="46"/>
      <c r="AE123" s="46"/>
      <c r="AF123" s="46"/>
      <c r="AG123" s="46"/>
    </row>
    <row r="124" spans="1:33" ht="12.75">
      <c r="A124" s="42" t="str">
        <f>B9</f>
        <v>Resoc Meetjesland</v>
      </c>
      <c r="B124" s="43"/>
      <c r="C124" s="46"/>
      <c r="D124" s="46"/>
      <c r="E124" s="46"/>
      <c r="F124" s="296">
        <f>F114/F113*100</f>
        <v>126.57521426284748</v>
      </c>
      <c r="G124" s="296">
        <f aca="true" t="shared" si="36" ref="G124:N124">G114/G113*100</f>
        <v>124.14780086620168</v>
      </c>
      <c r="H124" s="296">
        <f t="shared" si="36"/>
        <v>123.59216032553542</v>
      </c>
      <c r="I124" s="296">
        <f t="shared" si="36"/>
        <v>123.1752682464901</v>
      </c>
      <c r="J124" s="296">
        <f t="shared" si="36"/>
        <v>120.58727920485839</v>
      </c>
      <c r="K124" s="296">
        <f t="shared" si="36"/>
        <v>118.73583166741982</v>
      </c>
      <c r="L124" s="296">
        <f t="shared" si="36"/>
        <v>119.8406232864796</v>
      </c>
      <c r="M124" s="296">
        <f t="shared" si="36"/>
        <v>119.98749818619474</v>
      </c>
      <c r="N124" s="296">
        <f t="shared" si="36"/>
        <v>119.84781730644225</v>
      </c>
      <c r="O124" s="296">
        <f aca="true" t="shared" si="37" ref="O124">O114/O113*100</f>
        <v>120.27240343160229</v>
      </c>
      <c r="P124" s="46"/>
      <c r="Q124" s="46"/>
      <c r="R124" s="46"/>
      <c r="S124" s="46"/>
      <c r="T124" s="46"/>
      <c r="U124" s="46"/>
      <c r="V124" s="46"/>
      <c r="W124" s="46"/>
      <c r="X124" s="46"/>
      <c r="Y124" s="46"/>
      <c r="Z124" s="46"/>
      <c r="AA124" s="46"/>
      <c r="AB124" s="46"/>
      <c r="AC124" s="46"/>
      <c r="AD124" s="46"/>
      <c r="AE124" s="46"/>
      <c r="AF124" s="46"/>
      <c r="AG124" s="46"/>
    </row>
    <row r="125" spans="1:15" ht="12.75">
      <c r="A125" s="42" t="str">
        <f>B10</f>
        <v>Resoc Zuid-Oost-Vlaanderen</v>
      </c>
      <c r="B125" s="43"/>
      <c r="C125" s="46"/>
      <c r="D125" s="46"/>
      <c r="E125" s="46"/>
      <c r="F125" s="296">
        <f aca="true" t="shared" si="38" ref="F125:M125">F116/F115*100</f>
        <v>126.96606987513215</v>
      </c>
      <c r="G125" s="296">
        <f t="shared" si="38"/>
        <v>125.3121182545343</v>
      </c>
      <c r="H125" s="296">
        <f t="shared" si="38"/>
        <v>124.46600526543527</v>
      </c>
      <c r="I125" s="296">
        <f t="shared" si="38"/>
        <v>123.59753758702401</v>
      </c>
      <c r="J125" s="296">
        <f t="shared" si="38"/>
        <v>122.06803573816384</v>
      </c>
      <c r="K125" s="296">
        <f t="shared" si="38"/>
        <v>120.32476839164504</v>
      </c>
      <c r="L125" s="296">
        <f t="shared" si="38"/>
        <v>121.99559958637234</v>
      </c>
      <c r="M125" s="296">
        <f t="shared" si="38"/>
        <v>122.44170285903539</v>
      </c>
      <c r="N125" s="296">
        <f>N116/N115*100</f>
        <v>121.81474077465278</v>
      </c>
      <c r="O125" s="296">
        <f>O116/O115*100</f>
        <v>123.97366700234171</v>
      </c>
    </row>
    <row r="132" spans="1:33" ht="12.75">
      <c r="A132" s="22" t="s">
        <v>280</v>
      </c>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row>
    <row r="134" ht="12.75">
      <c r="A134" s="30" t="s">
        <v>281</v>
      </c>
    </row>
    <row r="135" spans="1:18" ht="12.75">
      <c r="A135" s="48" t="s">
        <v>282</v>
      </c>
      <c r="B135" s="48">
        <v>2003</v>
      </c>
      <c r="C135" s="48">
        <v>2004</v>
      </c>
      <c r="D135" s="48">
        <v>2005</v>
      </c>
      <c r="E135" s="48">
        <v>2006</v>
      </c>
      <c r="F135" s="48">
        <v>2007</v>
      </c>
      <c r="G135" s="48">
        <v>2008</v>
      </c>
      <c r="H135" s="48">
        <v>2009</v>
      </c>
      <c r="I135" s="48">
        <v>2010</v>
      </c>
      <c r="J135" s="48">
        <v>2011</v>
      </c>
      <c r="L135" s="45"/>
      <c r="M135" s="45" t="s">
        <v>239</v>
      </c>
      <c r="N135" t="s">
        <v>302</v>
      </c>
      <c r="O135" t="s">
        <v>296</v>
      </c>
      <c r="P135" t="s">
        <v>309</v>
      </c>
      <c r="Q135" t="s">
        <v>308</v>
      </c>
      <c r="R135" t="s">
        <v>295</v>
      </c>
    </row>
    <row r="136" spans="1:18" ht="12.75">
      <c r="A136" t="s">
        <v>296</v>
      </c>
      <c r="B136" s="45">
        <v>177825.6209206418</v>
      </c>
      <c r="C136" s="45">
        <v>179511.124418694</v>
      </c>
      <c r="D136" s="45">
        <v>181678.87897248892</v>
      </c>
      <c r="E136" s="45">
        <v>182855.21888599722</v>
      </c>
      <c r="F136" s="45">
        <v>185926.91240084867</v>
      </c>
      <c r="G136" s="45">
        <v>189270.48819095973</v>
      </c>
      <c r="H136" s="45">
        <v>189043.3971202699</v>
      </c>
      <c r="I136" s="45">
        <v>190213.95277106354</v>
      </c>
      <c r="J136" s="45">
        <v>189115.91901439446</v>
      </c>
      <c r="L136" s="45" t="s">
        <v>329</v>
      </c>
      <c r="M136" s="45">
        <f>2!G10</f>
        <v>51.11585148738765</v>
      </c>
      <c r="N136" s="45">
        <f>2!G17</f>
        <v>52.63527490573774</v>
      </c>
      <c r="O136" s="45">
        <f>2!G24</f>
        <v>55.3959751580542</v>
      </c>
      <c r="P136" s="45">
        <f>2!G31</f>
        <v>48.4750175767706</v>
      </c>
      <c r="Q136" s="45">
        <f>2!G38</f>
        <v>54.38143780460811</v>
      </c>
      <c r="R136" s="45">
        <f>2!G45</f>
        <v>53.13423035355495</v>
      </c>
    </row>
    <row r="137" spans="1:18" ht="12.75">
      <c r="A137" t="s">
        <v>309</v>
      </c>
      <c r="B137" s="45">
        <v>154555.22222023926</v>
      </c>
      <c r="C137" s="45">
        <v>157172.46090449978</v>
      </c>
      <c r="D137" s="45">
        <v>158794.32922756852</v>
      </c>
      <c r="E137" s="45">
        <v>161058.02583355067</v>
      </c>
      <c r="F137" s="45">
        <v>164365.4045028259</v>
      </c>
      <c r="G137" s="45">
        <v>167629.77738349972</v>
      </c>
      <c r="H137" s="45">
        <v>167553.78514975496</v>
      </c>
      <c r="I137" s="45">
        <v>168832.49672061327</v>
      </c>
      <c r="J137" s="45">
        <v>168529.46223155168</v>
      </c>
      <c r="L137" s="45" t="s">
        <v>319</v>
      </c>
      <c r="M137" s="45">
        <f>2!G11</f>
        <v>82.78243366742554</v>
      </c>
      <c r="N137" s="45">
        <f>2!G18</f>
        <v>84.16763610156788</v>
      </c>
      <c r="O137" s="45">
        <f>2!G25</f>
        <v>84.51531710291884</v>
      </c>
      <c r="P137" s="45">
        <f>2!G32</f>
        <v>79.9747726414103</v>
      </c>
      <c r="Q137" s="45">
        <f>2!G39</f>
        <v>88.13949904563981</v>
      </c>
      <c r="R137" s="45">
        <f>2!G46</f>
        <v>85.94745322228057</v>
      </c>
    </row>
    <row r="138" spans="1:18" ht="12.75">
      <c r="A138" t="s">
        <v>308</v>
      </c>
      <c r="B138" s="45">
        <v>94382.2600668296</v>
      </c>
      <c r="C138" s="45">
        <v>95354.84605441481</v>
      </c>
      <c r="D138" s="45">
        <v>96124.02598247334</v>
      </c>
      <c r="E138" s="45">
        <v>96868.78694686544</v>
      </c>
      <c r="F138" s="45">
        <v>98415.69322698218</v>
      </c>
      <c r="G138" s="45">
        <v>99885.55525379108</v>
      </c>
      <c r="H138" s="45">
        <v>100113.43522857259</v>
      </c>
      <c r="I138" s="45">
        <v>100703.45704723724</v>
      </c>
      <c r="J138" s="45">
        <v>99891.5323533184</v>
      </c>
      <c r="L138" s="45" t="s">
        <v>276</v>
      </c>
      <c r="M138" s="45">
        <f>2!G12</f>
        <v>44.8847887565316</v>
      </c>
      <c r="N138" s="45">
        <f>2!G19</f>
        <v>44.65708475910031</v>
      </c>
      <c r="O138" s="45">
        <f>2!G26</f>
        <v>43.25527158827926</v>
      </c>
      <c r="P138" s="45">
        <f>2!G33</f>
        <v>45.34450472050023</v>
      </c>
      <c r="Q138" s="45">
        <f>2!G40</f>
        <v>47.00627312449505</v>
      </c>
      <c r="R138" s="45">
        <f>2!G47</f>
        <v>44.25642849090195</v>
      </c>
    </row>
    <row r="139" spans="1:13" ht="12.75">
      <c r="A139" t="s">
        <v>295</v>
      </c>
      <c r="B139" s="45">
        <v>166177.79041216293</v>
      </c>
      <c r="C139" s="45">
        <v>167651.79723517576</v>
      </c>
      <c r="D139" s="45">
        <v>168988.03822182736</v>
      </c>
      <c r="E139" s="45">
        <v>170736.6745268464</v>
      </c>
      <c r="F139" s="45">
        <v>173099.65332121795</v>
      </c>
      <c r="G139" s="45">
        <v>175917.57968447168</v>
      </c>
      <c r="H139" s="45">
        <v>175952.13631611914</v>
      </c>
      <c r="I139" s="45">
        <v>176917.81484400487</v>
      </c>
      <c r="J139" s="45">
        <v>176836.06027737976</v>
      </c>
      <c r="L139" s="45"/>
      <c r="M139" s="45"/>
    </row>
    <row r="140" spans="2:18" ht="12.75">
      <c r="B140" s="45"/>
      <c r="C140" s="45"/>
      <c r="D140" s="45"/>
      <c r="E140" s="45"/>
      <c r="F140" s="45"/>
      <c r="G140" s="45"/>
      <c r="H140" s="45"/>
      <c r="I140" s="45"/>
      <c r="J140" s="45"/>
      <c r="L140" s="45" t="s">
        <v>334</v>
      </c>
      <c r="M140" s="45">
        <f>2!G8</f>
        <v>76.2334689380553</v>
      </c>
      <c r="N140" s="45">
        <f>2!G15</f>
        <v>77.21938581022843</v>
      </c>
      <c r="O140" s="45">
        <f>2!G22</f>
        <v>78.30886911550793</v>
      </c>
      <c r="P140" s="45">
        <f>2!G29</f>
        <v>74.0519138439383</v>
      </c>
      <c r="Q140" s="45">
        <f>2!G36</f>
        <v>80.10962949793966</v>
      </c>
      <c r="R140" s="45">
        <f>2!G43</f>
        <v>77.64950144748694</v>
      </c>
    </row>
    <row r="141" spans="1:18" ht="12.75">
      <c r="A141" t="s">
        <v>302</v>
      </c>
      <c r="B141" s="49">
        <v>592940.8936198736</v>
      </c>
      <c r="C141" s="49">
        <v>599690.2286127844</v>
      </c>
      <c r="D141" s="49">
        <v>605585.2724043581</v>
      </c>
      <c r="E141" s="49">
        <v>611518.7061932597</v>
      </c>
      <c r="F141" s="49">
        <v>621807.6634518747</v>
      </c>
      <c r="G141" s="49">
        <v>632703.4005127222</v>
      </c>
      <c r="H141" s="49">
        <v>632662.7538147166</v>
      </c>
      <c r="I141" s="49">
        <v>636667.721382919</v>
      </c>
      <c r="J141" s="49">
        <v>634372.9738766447</v>
      </c>
      <c r="L141" s="45" t="s">
        <v>335</v>
      </c>
      <c r="M141" s="45">
        <f>2!G9</f>
        <v>66.71068308274862</v>
      </c>
      <c r="N141" s="45">
        <f>2!G16</f>
        <v>68.47854516016957</v>
      </c>
      <c r="O141" s="45">
        <f>2!G23</f>
        <v>67.23406933675241</v>
      </c>
      <c r="P141" s="45">
        <f>2!G30</f>
        <v>66.27036658585463</v>
      </c>
      <c r="Q141" s="45">
        <f>2!G37</f>
        <v>71.62586553993633</v>
      </c>
      <c r="R141" s="45">
        <f>2!G44</f>
        <v>70.32846814861455</v>
      </c>
    </row>
    <row r="142" spans="1:10" ht="12.75">
      <c r="A142" t="s">
        <v>286</v>
      </c>
      <c r="B142" s="49">
        <v>2544449.931050746</v>
      </c>
      <c r="C142" s="49">
        <v>2557101.5884737573</v>
      </c>
      <c r="D142" s="49">
        <v>2590218.407588045</v>
      </c>
      <c r="E142" s="49">
        <v>2615225.717861981</v>
      </c>
      <c r="F142" s="49">
        <v>2664282.776863942</v>
      </c>
      <c r="G142" s="49">
        <v>2711160.8172916174</v>
      </c>
      <c r="H142" s="49">
        <v>2703958.3200813583</v>
      </c>
      <c r="I142" s="49">
        <v>2720562.3946392415</v>
      </c>
      <c r="J142" s="49">
        <v>2710355.4238334456</v>
      </c>
    </row>
    <row r="143" spans="12:18" ht="12.75">
      <c r="L143" s="45" t="s">
        <v>337</v>
      </c>
      <c r="M143" s="64">
        <f>2!H7</f>
        <v>6.623105773552437</v>
      </c>
      <c r="N143" s="64">
        <f>2!H14</f>
        <v>6.30551074592913</v>
      </c>
      <c r="O143" s="64">
        <f>2!H21</f>
        <v>5.8409043532071</v>
      </c>
      <c r="P143" s="64">
        <f>2!H28</f>
        <v>8.468739878829073</v>
      </c>
      <c r="Q143" s="64">
        <f>2!H35</f>
        <v>4.281287509960623</v>
      </c>
      <c r="R143" s="64">
        <f>2!H42</f>
        <v>5.799542527852799</v>
      </c>
    </row>
    <row r="144" spans="1:18" ht="12.75">
      <c r="A144" t="s">
        <v>296</v>
      </c>
      <c r="B144" s="50">
        <v>100</v>
      </c>
      <c r="C144" s="51">
        <f>C136/$B136*100</f>
        <v>100.94784063698243</v>
      </c>
      <c r="D144" s="51">
        <f aca="true" t="shared" si="39" ref="D144:J144">D136/$B136*100</f>
        <v>102.16687450992606</v>
      </c>
      <c r="E144" s="51">
        <f t="shared" si="39"/>
        <v>102.82838768638405</v>
      </c>
      <c r="F144" s="51">
        <f t="shared" si="39"/>
        <v>104.55575042463776</v>
      </c>
      <c r="G144" s="51">
        <f t="shared" si="39"/>
        <v>106.43600579661432</v>
      </c>
      <c r="H144" s="51">
        <f t="shared" si="39"/>
        <v>106.30830143685213</v>
      </c>
      <c r="I144" s="51">
        <f t="shared" si="39"/>
        <v>106.96656184091171</v>
      </c>
      <c r="J144" s="51">
        <f t="shared" si="39"/>
        <v>106.34908402698122</v>
      </c>
      <c r="L144" t="s">
        <v>336</v>
      </c>
      <c r="M144" s="96">
        <f>2!G7</f>
        <v>71.51581369435216</v>
      </c>
      <c r="N144" s="96">
        <f>2!G14</f>
        <v>72.8925289303297</v>
      </c>
      <c r="O144" s="96">
        <f>2!G21</f>
        <v>72.79523177263958</v>
      </c>
      <c r="P144" s="96">
        <f>2!G28</f>
        <v>70.21118094243712</v>
      </c>
      <c r="Q144" s="96">
        <f>2!G35</f>
        <v>75.91262485738771</v>
      </c>
      <c r="R144" s="96">
        <f>2!G42</f>
        <v>74.03612045975315</v>
      </c>
    </row>
    <row r="145" spans="1:10" ht="12.75">
      <c r="A145" t="s">
        <v>309</v>
      </c>
      <c r="B145" s="50">
        <v>100</v>
      </c>
      <c r="C145" s="51">
        <f aca="true" t="shared" si="40" ref="C145:J150">C137/$B137*100</f>
        <v>101.69340035662529</v>
      </c>
      <c r="D145" s="51">
        <f t="shared" si="40"/>
        <v>102.74277824225737</v>
      </c>
      <c r="E145" s="51">
        <f t="shared" si="40"/>
        <v>104.20743053511643</v>
      </c>
      <c r="F145" s="51">
        <f t="shared" si="40"/>
        <v>106.34736383647217</v>
      </c>
      <c r="G145" s="51">
        <f t="shared" si="40"/>
        <v>108.45947162149552</v>
      </c>
      <c r="H145" s="51">
        <f t="shared" si="40"/>
        <v>108.41030328369811</v>
      </c>
      <c r="I145" s="51">
        <f t="shared" si="40"/>
        <v>109.2376525977421</v>
      </c>
      <c r="J145" s="51">
        <f t="shared" si="40"/>
        <v>109.04158384981602</v>
      </c>
    </row>
    <row r="146" spans="1:10" ht="12.75">
      <c r="A146" t="s">
        <v>308</v>
      </c>
      <c r="B146" s="50">
        <v>100</v>
      </c>
      <c r="C146" s="51">
        <f t="shared" si="40"/>
        <v>101.03047541656296</v>
      </c>
      <c r="D146" s="51">
        <f t="shared" si="40"/>
        <v>101.84543781258304</v>
      </c>
      <c r="E146" s="51">
        <f t="shared" si="40"/>
        <v>102.63452780032519</v>
      </c>
      <c r="F146" s="51">
        <f t="shared" si="40"/>
        <v>104.27350770928415</v>
      </c>
      <c r="G146" s="51">
        <f t="shared" si="40"/>
        <v>105.83085760296981</v>
      </c>
      <c r="H146" s="51">
        <f t="shared" si="40"/>
        <v>106.07230125416037</v>
      </c>
      <c r="I146" s="51">
        <f t="shared" si="40"/>
        <v>106.69744184546094</v>
      </c>
      <c r="J146" s="51">
        <f t="shared" si="40"/>
        <v>105.8371904662887</v>
      </c>
    </row>
    <row r="147" spans="1:18" ht="12.75">
      <c r="A147" t="s">
        <v>295</v>
      </c>
      <c r="B147" s="50">
        <v>100</v>
      </c>
      <c r="C147" s="51">
        <f t="shared" si="40"/>
        <v>100.8870059105714</v>
      </c>
      <c r="D147" s="51">
        <f t="shared" si="40"/>
        <v>101.69110914442557</v>
      </c>
      <c r="E147" s="51">
        <f t="shared" si="40"/>
        <v>102.74337750151585</v>
      </c>
      <c r="F147" s="51">
        <f t="shared" si="40"/>
        <v>104.16533574786801</v>
      </c>
      <c r="G147" s="51">
        <f t="shared" si="40"/>
        <v>105.86106557810862</v>
      </c>
      <c r="H147" s="51">
        <f t="shared" si="40"/>
        <v>105.881860554117</v>
      </c>
      <c r="I147" s="51">
        <f t="shared" si="40"/>
        <v>106.46297222101941</v>
      </c>
      <c r="J147" s="51">
        <f t="shared" si="40"/>
        <v>106.4137751734342</v>
      </c>
      <c r="L147" s="45" t="s">
        <v>329</v>
      </c>
      <c r="M147" s="98">
        <f>2!H10</f>
        <v>14.311866727833966</v>
      </c>
      <c r="N147" s="98">
        <f>2!H17</f>
        <v>13.870431219223574</v>
      </c>
      <c r="O147" s="98">
        <f>2!H24</f>
        <v>13.05241964561815</v>
      </c>
      <c r="P147" s="98">
        <f>2!H31</f>
        <v>17.551430207254743</v>
      </c>
      <c r="Q147" s="98">
        <f>2!H38</f>
        <v>9.796812665570181</v>
      </c>
      <c r="R147" s="98">
        <f>2!H45</f>
        <v>13.189274868738329</v>
      </c>
    </row>
    <row r="148" spans="2:18" ht="12.75">
      <c r="B148" s="50"/>
      <c r="C148" s="51"/>
      <c r="D148" s="51"/>
      <c r="E148" s="51"/>
      <c r="F148" s="51"/>
      <c r="G148" s="51"/>
      <c r="H148" s="51"/>
      <c r="I148" s="51"/>
      <c r="J148" s="51"/>
      <c r="L148" s="45" t="s">
        <v>319</v>
      </c>
      <c r="M148" s="98">
        <f>2!H11</f>
        <v>5.785129822047891</v>
      </c>
      <c r="N148" s="98">
        <f>2!H18</f>
        <v>5.541286672381071</v>
      </c>
      <c r="O148" s="98">
        <f>2!H25</f>
        <v>5.01679690041873</v>
      </c>
      <c r="P148" s="98">
        <f>2!H32</f>
        <v>7.7203193096518685</v>
      </c>
      <c r="Q148" s="98">
        <f>2!H39</f>
        <v>3.6196670298015965</v>
      </c>
      <c r="R148" s="98">
        <f>2!H46</f>
        <v>5.004536160646881</v>
      </c>
    </row>
    <row r="149" spans="1:18" ht="12.75">
      <c r="A149" t="s">
        <v>302</v>
      </c>
      <c r="B149" s="50">
        <v>100</v>
      </c>
      <c r="C149" s="51">
        <f t="shared" si="40"/>
        <v>101.13828124616376</v>
      </c>
      <c r="D149" s="51">
        <f t="shared" si="40"/>
        <v>102.1324855344841</v>
      </c>
      <c r="E149" s="51">
        <f t="shared" si="40"/>
        <v>103.13316432941058</v>
      </c>
      <c r="F149" s="51">
        <f t="shared" si="40"/>
        <v>104.86840596467736</v>
      </c>
      <c r="G149" s="51">
        <f t="shared" si="40"/>
        <v>106.70598154397828</v>
      </c>
      <c r="H149" s="51">
        <f t="shared" si="40"/>
        <v>106.69912644283026</v>
      </c>
      <c r="I149" s="51">
        <f t="shared" si="40"/>
        <v>107.37456772395903</v>
      </c>
      <c r="J149" s="51">
        <f t="shared" si="40"/>
        <v>106.98755655118177</v>
      </c>
      <c r="L149" s="45" t="s">
        <v>276</v>
      </c>
      <c r="M149" s="98">
        <f>2!H12</f>
        <v>7.027342201961886</v>
      </c>
      <c r="N149" s="98">
        <f>2!H19</f>
        <v>6.4805597532804455</v>
      </c>
      <c r="O149" s="98">
        <f>2!H26</f>
        <v>6.335804302479307</v>
      </c>
      <c r="P149" s="98">
        <f>2!H33</f>
        <v>7.411532532838408</v>
      </c>
      <c r="Q149" s="98">
        <f>2!H40</f>
        <v>5.108732300714994</v>
      </c>
      <c r="R149" s="98">
        <f>2!H47</f>
        <v>6.58854497537849</v>
      </c>
    </row>
    <row r="150" spans="1:10" ht="12.75">
      <c r="A150" t="s">
        <v>286</v>
      </c>
      <c r="B150" s="50">
        <v>100</v>
      </c>
      <c r="C150" s="51">
        <f t="shared" si="40"/>
        <v>100.49722563877634</v>
      </c>
      <c r="D150" s="51">
        <f t="shared" si="40"/>
        <v>101.79875720794391</v>
      </c>
      <c r="E150" s="51">
        <f t="shared" si="40"/>
        <v>102.78157514311977</v>
      </c>
      <c r="F150" s="51">
        <f t="shared" si="40"/>
        <v>104.70957767141877</v>
      </c>
      <c r="G150" s="51">
        <f t="shared" si="40"/>
        <v>106.55194209980101</v>
      </c>
      <c r="H150" s="51">
        <f t="shared" si="40"/>
        <v>106.26887513423158</v>
      </c>
      <c r="I150" s="51">
        <f t="shared" si="40"/>
        <v>106.92143560929766</v>
      </c>
      <c r="J150" s="51">
        <f t="shared" si="40"/>
        <v>106.52028915004776</v>
      </c>
    </row>
    <row r="151" spans="12:18" ht="12.75">
      <c r="L151" s="45" t="s">
        <v>334</v>
      </c>
      <c r="M151" s="98">
        <f>2!H8</f>
        <v>6.416776079194393</v>
      </c>
      <c r="N151" s="98">
        <f>2!H15</f>
        <v>6.159326346328274</v>
      </c>
      <c r="O151" s="98">
        <f>2!H22</f>
        <v>5.467732987242053</v>
      </c>
      <c r="P151" s="98">
        <f>2!H29</f>
        <v>8.656195459105009</v>
      </c>
      <c r="Q151" s="98">
        <f>2!H36</f>
        <v>3.921991199856232</v>
      </c>
      <c r="R151" s="98">
        <f>2!H43</f>
        <v>5.676358942792979</v>
      </c>
    </row>
    <row r="152" spans="1:18" ht="12.75">
      <c r="A152" s="30" t="s">
        <v>287</v>
      </c>
      <c r="L152" s="45" t="s">
        <v>335</v>
      </c>
      <c r="M152" s="98">
        <f>2!H9</f>
        <v>6.862117595990953</v>
      </c>
      <c r="N152" s="98">
        <f>2!H16</f>
        <v>6.47311167305019</v>
      </c>
      <c r="O152" s="98">
        <f>2!H23</f>
        <v>6.275544763486031</v>
      </c>
      <c r="P152" s="98">
        <f>2!H30</f>
        <v>8.252865764042138</v>
      </c>
      <c r="Q152" s="98">
        <f>2!H37</f>
        <v>4.688460292457212</v>
      </c>
      <c r="R152" s="98">
        <f>2!H44</f>
        <v>5.93870943486654</v>
      </c>
    </row>
    <row r="153" spans="1:10" ht="12.75">
      <c r="A153" s="48" t="s">
        <v>282</v>
      </c>
      <c r="B153" s="48">
        <v>2003</v>
      </c>
      <c r="C153" s="48">
        <v>2004</v>
      </c>
      <c r="D153" s="48">
        <v>2005</v>
      </c>
      <c r="E153" s="48">
        <v>2006</v>
      </c>
      <c r="F153" s="48">
        <v>2007</v>
      </c>
      <c r="G153" s="48">
        <v>2008</v>
      </c>
      <c r="H153" s="48">
        <v>2009</v>
      </c>
      <c r="I153" s="48">
        <v>2010</v>
      </c>
      <c r="J153" s="48">
        <v>2011</v>
      </c>
    </row>
    <row r="154" spans="1:10" ht="12.75">
      <c r="A154" t="s">
        <v>296</v>
      </c>
      <c r="B154" s="45">
        <v>13462.75</v>
      </c>
      <c r="C154" s="45">
        <v>14067.416666666672</v>
      </c>
      <c r="D154" s="45">
        <v>14566.166666666668</v>
      </c>
      <c r="E154" s="45">
        <v>13502.75</v>
      </c>
      <c r="F154" s="45">
        <v>11379.25</v>
      </c>
      <c r="G154" s="45">
        <v>10699.166666666666</v>
      </c>
      <c r="H154" s="45">
        <v>12592.833333333332</v>
      </c>
      <c r="I154" s="45">
        <v>12839.833333333334</v>
      </c>
      <c r="J154" s="45">
        <v>11172.083333333328</v>
      </c>
    </row>
    <row r="155" spans="1:10" ht="12.75">
      <c r="A155" t="s">
        <v>309</v>
      </c>
      <c r="B155" s="45">
        <v>17810.166666666668</v>
      </c>
      <c r="C155" s="45">
        <v>19045.66666666667</v>
      </c>
      <c r="D155" s="45">
        <v>19616</v>
      </c>
      <c r="E155" s="45">
        <v>17899.25</v>
      </c>
      <c r="F155" s="45">
        <v>14837.75</v>
      </c>
      <c r="G155" s="45">
        <v>14191.5</v>
      </c>
      <c r="H155" s="45">
        <v>16849.583333333332</v>
      </c>
      <c r="I155" s="45">
        <v>17094.5</v>
      </c>
      <c r="J155" s="45">
        <v>14854.66666666667</v>
      </c>
    </row>
    <row r="156" spans="1:10" ht="12.75">
      <c r="A156" t="s">
        <v>308</v>
      </c>
      <c r="B156" s="45">
        <v>5391.833333333333</v>
      </c>
      <c r="C156" s="45">
        <v>5808</v>
      </c>
      <c r="D156" s="45">
        <v>6013</v>
      </c>
      <c r="E156" s="45">
        <v>5717.083333333332</v>
      </c>
      <c r="F156" s="45">
        <v>4615.083333333335</v>
      </c>
      <c r="G156" s="45">
        <v>4321.083333333333</v>
      </c>
      <c r="H156" s="45">
        <v>5154.166666666665</v>
      </c>
      <c r="I156" s="45">
        <v>5171.833333333334</v>
      </c>
      <c r="J156" s="45">
        <v>4467.083333333334</v>
      </c>
    </row>
    <row r="157" spans="1:10" ht="12.75">
      <c r="A157" t="s">
        <v>295</v>
      </c>
      <c r="B157" s="45">
        <v>12181.666666666664</v>
      </c>
      <c r="C157" s="45">
        <v>13081.5</v>
      </c>
      <c r="D157" s="45">
        <v>13740.5</v>
      </c>
      <c r="E157" s="45">
        <v>12562.833333333332</v>
      </c>
      <c r="F157" s="45">
        <v>11116</v>
      </c>
      <c r="G157" s="45">
        <v>10850.416666666666</v>
      </c>
      <c r="H157" s="45">
        <v>12366.416666666668</v>
      </c>
      <c r="I157" s="45">
        <v>12395.333333333334</v>
      </c>
      <c r="J157" s="45">
        <v>10592.416666666666</v>
      </c>
    </row>
    <row r="158" spans="2:10" ht="12.75">
      <c r="B158" s="45"/>
      <c r="C158" s="45"/>
      <c r="D158" s="45"/>
      <c r="E158" s="45"/>
      <c r="F158" s="45"/>
      <c r="G158" s="45"/>
      <c r="H158" s="45"/>
      <c r="I158" s="45"/>
      <c r="J158" s="45"/>
    </row>
    <row r="159" spans="1:12" ht="12.75">
      <c r="A159" t="s">
        <v>302</v>
      </c>
      <c r="B159" s="49">
        <v>48846.416666666664</v>
      </c>
      <c r="C159" s="49">
        <v>52002.58333333334</v>
      </c>
      <c r="D159" s="49">
        <v>53935.66666666667</v>
      </c>
      <c r="E159" s="49">
        <v>49681.91666666666</v>
      </c>
      <c r="F159" s="49">
        <v>41948.083333333336</v>
      </c>
      <c r="G159" s="49">
        <v>40062.166666666664</v>
      </c>
      <c r="H159" s="49">
        <v>46963</v>
      </c>
      <c r="I159" s="49">
        <v>47501.5</v>
      </c>
      <c r="J159" s="49">
        <v>41086.25</v>
      </c>
      <c r="L159" s="45"/>
    </row>
    <row r="160" spans="1:10" ht="12.75">
      <c r="A160" t="s">
        <v>286</v>
      </c>
      <c r="B160" s="49">
        <v>207805.58333333334</v>
      </c>
      <c r="C160" s="49">
        <v>225632.6666666667</v>
      </c>
      <c r="D160" s="49">
        <v>235113.9166666667</v>
      </c>
      <c r="E160" s="49">
        <v>216739.25</v>
      </c>
      <c r="F160" s="49">
        <v>180368.5</v>
      </c>
      <c r="G160" s="49">
        <v>168850.25</v>
      </c>
      <c r="H160" s="49">
        <v>202770.33333333334</v>
      </c>
      <c r="I160" s="49">
        <v>208192.1666666667</v>
      </c>
      <c r="J160" s="49">
        <v>183004.75</v>
      </c>
    </row>
    <row r="162" spans="1:10" ht="12.75">
      <c r="A162" t="s">
        <v>296</v>
      </c>
      <c r="B162" s="50">
        <v>100</v>
      </c>
      <c r="C162" s="51">
        <f>C154/$B154*100</f>
        <v>104.4914052973328</v>
      </c>
      <c r="D162" s="51">
        <f aca="true" t="shared" si="41" ref="D162:J162">D154/$B154*100</f>
        <v>108.19607187734057</v>
      </c>
      <c r="E162" s="51">
        <f t="shared" si="41"/>
        <v>100.29711611669237</v>
      </c>
      <c r="F162" s="51">
        <f t="shared" si="41"/>
        <v>84.52396427178697</v>
      </c>
      <c r="G162" s="51">
        <f t="shared" si="41"/>
        <v>79.47237129610716</v>
      </c>
      <c r="H162" s="51">
        <f t="shared" si="41"/>
        <v>93.53834345385104</v>
      </c>
      <c r="I162" s="51">
        <f t="shared" si="41"/>
        <v>95.37303547442635</v>
      </c>
      <c r="J162" s="51">
        <f t="shared" si="41"/>
        <v>82.98515038408443</v>
      </c>
    </row>
    <row r="163" spans="1:10" ht="12.75">
      <c r="A163" t="s">
        <v>309</v>
      </c>
      <c r="B163" s="50">
        <v>100</v>
      </c>
      <c r="C163" s="51">
        <f aca="true" t="shared" si="42" ref="C163:J163">C155/$B155*100</f>
        <v>106.93704906373702</v>
      </c>
      <c r="D163" s="51">
        <f t="shared" si="42"/>
        <v>110.13933989013765</v>
      </c>
      <c r="E163" s="51">
        <f t="shared" si="42"/>
        <v>100.50018248004416</v>
      </c>
      <c r="F163" s="51">
        <f t="shared" si="42"/>
        <v>83.31056231927457</v>
      </c>
      <c r="G163" s="51">
        <f t="shared" si="42"/>
        <v>79.68201682559585</v>
      </c>
      <c r="H163" s="51">
        <f t="shared" si="42"/>
        <v>94.60654495091754</v>
      </c>
      <c r="I163" s="51">
        <f t="shared" si="42"/>
        <v>95.98169584787715</v>
      </c>
      <c r="J163" s="51">
        <f t="shared" si="42"/>
        <v>83.40554552175257</v>
      </c>
    </row>
    <row r="164" spans="1:10" ht="12.75">
      <c r="A164" t="s">
        <v>308</v>
      </c>
      <c r="B164" s="50">
        <v>100</v>
      </c>
      <c r="C164" s="51">
        <f aca="true" t="shared" si="43" ref="C164:J164">C156/$B156*100</f>
        <v>107.71846310778648</v>
      </c>
      <c r="D164" s="51">
        <f t="shared" si="43"/>
        <v>111.52050941238294</v>
      </c>
      <c r="E164" s="51">
        <f t="shared" si="43"/>
        <v>106.0322710271707</v>
      </c>
      <c r="F164" s="51">
        <f t="shared" si="43"/>
        <v>85.59395381904736</v>
      </c>
      <c r="G164" s="51">
        <f t="shared" si="43"/>
        <v>80.14126302123582</v>
      </c>
      <c r="H164" s="51">
        <f t="shared" si="43"/>
        <v>95.59209916231335</v>
      </c>
      <c r="I164" s="51">
        <f t="shared" si="43"/>
        <v>95.91975518531115</v>
      </c>
      <c r="J164" s="51">
        <f t="shared" si="43"/>
        <v>82.8490618528021</v>
      </c>
    </row>
    <row r="165" spans="1:10" ht="12.75">
      <c r="A165" t="s">
        <v>295</v>
      </c>
      <c r="B165" s="50">
        <v>100</v>
      </c>
      <c r="C165" s="51">
        <f aca="true" t="shared" si="44" ref="C165:J165">C157/$B157*100</f>
        <v>107.38678341770422</v>
      </c>
      <c r="D165" s="51">
        <f t="shared" si="44"/>
        <v>112.79655219592286</v>
      </c>
      <c r="E165" s="51">
        <f t="shared" si="44"/>
        <v>103.12901901764948</v>
      </c>
      <c r="F165" s="51">
        <f t="shared" si="44"/>
        <v>91.25188124230402</v>
      </c>
      <c r="G165" s="51">
        <f t="shared" si="44"/>
        <v>89.0716924339855</v>
      </c>
      <c r="H165" s="51">
        <f t="shared" si="44"/>
        <v>101.51662334108636</v>
      </c>
      <c r="I165" s="51">
        <f t="shared" si="44"/>
        <v>101.75400191544675</v>
      </c>
      <c r="J165" s="51">
        <f t="shared" si="44"/>
        <v>86.95375564372692</v>
      </c>
    </row>
    <row r="166" spans="2:10" ht="12.75">
      <c r="B166" s="50"/>
      <c r="C166" s="51"/>
      <c r="D166" s="51"/>
      <c r="E166" s="51"/>
      <c r="F166" s="51"/>
      <c r="G166" s="51"/>
      <c r="H166" s="51"/>
      <c r="I166" s="51"/>
      <c r="J166" s="51"/>
    </row>
    <row r="167" spans="1:10" ht="12.75">
      <c r="A167" t="s">
        <v>302</v>
      </c>
      <c r="B167" s="50">
        <v>100</v>
      </c>
      <c r="C167" s="51">
        <f aca="true" t="shared" si="45" ref="C167:J167">C159/$B159*100</f>
        <v>106.46140880344348</v>
      </c>
      <c r="D167" s="51">
        <f t="shared" si="45"/>
        <v>110.41888094827839</v>
      </c>
      <c r="E167" s="51">
        <f t="shared" si="45"/>
        <v>101.71046323766497</v>
      </c>
      <c r="F167" s="51">
        <f t="shared" si="45"/>
        <v>85.87750380870655</v>
      </c>
      <c r="G167" s="51">
        <f t="shared" si="45"/>
        <v>82.01659282410685</v>
      </c>
      <c r="H167" s="51">
        <f t="shared" si="45"/>
        <v>96.1442070980983</v>
      </c>
      <c r="I167" s="51">
        <f t="shared" si="45"/>
        <v>97.24664211124325</v>
      </c>
      <c r="J167" s="51">
        <f t="shared" si="45"/>
        <v>84.11313009995615</v>
      </c>
    </row>
    <row r="168" spans="1:10" ht="12.75">
      <c r="A168" t="s">
        <v>286</v>
      </c>
      <c r="B168" s="50">
        <v>100</v>
      </c>
      <c r="C168" s="51">
        <f aca="true" t="shared" si="46" ref="C168:J168">C160/$B160*100</f>
        <v>108.57873164299805</v>
      </c>
      <c r="D168" s="51">
        <f t="shared" si="46"/>
        <v>113.14128951459838</v>
      </c>
      <c r="E168" s="51">
        <f t="shared" si="46"/>
        <v>104.29905035435765</v>
      </c>
      <c r="F168" s="51">
        <f t="shared" si="46"/>
        <v>86.79675353605754</v>
      </c>
      <c r="G168" s="51">
        <f t="shared" si="46"/>
        <v>81.25395251250467</v>
      </c>
      <c r="H168" s="51">
        <f t="shared" si="46"/>
        <v>97.5769419092445</v>
      </c>
      <c r="I168" s="51">
        <f t="shared" si="46"/>
        <v>100.18603125437357</v>
      </c>
      <c r="J168" s="51">
        <f t="shared" si="46"/>
        <v>88.06536718816105</v>
      </c>
    </row>
    <row r="169" spans="2:7" ht="12.75">
      <c r="B169" s="52"/>
      <c r="C169" s="52"/>
      <c r="D169" s="52"/>
      <c r="E169" s="52"/>
      <c r="F169" s="52"/>
      <c r="G169" s="53"/>
    </row>
    <row r="170" spans="2:11" ht="12.75">
      <c r="B170" s="48">
        <v>2003</v>
      </c>
      <c r="C170" s="48">
        <v>2004</v>
      </c>
      <c r="D170" s="48">
        <v>2005</v>
      </c>
      <c r="E170" s="48">
        <v>2006</v>
      </c>
      <c r="F170" s="48">
        <v>2007</v>
      </c>
      <c r="G170" s="48">
        <v>2008</v>
      </c>
      <c r="H170" s="48">
        <v>2009</v>
      </c>
      <c r="I170" s="48">
        <v>2010</v>
      </c>
      <c r="J170" s="48">
        <v>2011</v>
      </c>
      <c r="K170" s="48">
        <v>2012</v>
      </c>
    </row>
    <row r="171" spans="1:11" ht="12.75">
      <c r="A171" t="s">
        <v>239</v>
      </c>
      <c r="B171" s="200">
        <v>69.02456463233673</v>
      </c>
      <c r="C171" s="200">
        <v>69.4818808968658</v>
      </c>
      <c r="D171" s="200">
        <v>69.85617296012236</v>
      </c>
      <c r="E171" s="200">
        <v>70.18286681918721</v>
      </c>
      <c r="F171" s="200">
        <v>70.9996343481814</v>
      </c>
      <c r="G171" s="200">
        <v>71.75737999657537</v>
      </c>
      <c r="H171" s="200">
        <v>71.31979325555722</v>
      </c>
      <c r="I171" s="200">
        <v>71.62100437125008</v>
      </c>
      <c r="J171" s="200">
        <v>71.77384257567692</v>
      </c>
      <c r="K171" s="200">
        <v>71.51581369435216</v>
      </c>
    </row>
    <row r="172" spans="1:11" ht="12.75">
      <c r="A172" t="s">
        <v>302</v>
      </c>
      <c r="B172" s="200">
        <v>70.23821252177216</v>
      </c>
      <c r="C172" s="200">
        <v>70.96139656441213</v>
      </c>
      <c r="D172" s="200">
        <v>71.28387938588065</v>
      </c>
      <c r="E172" s="200">
        <v>71.63879488473404</v>
      </c>
      <c r="F172" s="200">
        <v>72.29777727170529</v>
      </c>
      <c r="G172" s="200">
        <v>72.98203885873372</v>
      </c>
      <c r="H172" s="200">
        <v>72.65232108067295</v>
      </c>
      <c r="I172" s="200">
        <v>72.92540312499007</v>
      </c>
      <c r="J172" s="200">
        <v>73.05149507758244</v>
      </c>
      <c r="K172" s="200">
        <v>72.8925289303297</v>
      </c>
    </row>
    <row r="173" spans="1:11" ht="12.75">
      <c r="A173" s="38" t="s">
        <v>296</v>
      </c>
      <c r="B173" s="200">
        <v>69.56406954039821</v>
      </c>
      <c r="C173" s="200">
        <v>70.1844518330082</v>
      </c>
      <c r="D173" s="200">
        <v>70.69096799635876</v>
      </c>
      <c r="E173" s="200">
        <v>71.02297516763169</v>
      </c>
      <c r="F173" s="200">
        <v>71.78702425649931</v>
      </c>
      <c r="G173" s="200">
        <v>72.53904218573557</v>
      </c>
      <c r="H173" s="200">
        <v>72.37730147787448</v>
      </c>
      <c r="I173" s="200">
        <v>72.73269670234369</v>
      </c>
      <c r="J173" s="200">
        <v>73.05679640054412</v>
      </c>
      <c r="K173" s="200">
        <v>72.79523177263958</v>
      </c>
    </row>
    <row r="174" spans="1:11" ht="12.75">
      <c r="A174" s="38" t="s">
        <v>309</v>
      </c>
      <c r="B174" s="200">
        <v>68.26588307698835</v>
      </c>
      <c r="C174" s="200">
        <v>69.08033597071264</v>
      </c>
      <c r="D174" s="200">
        <v>69.24213262653292</v>
      </c>
      <c r="E174" s="200">
        <v>69.65431217514934</v>
      </c>
      <c r="F174" s="200">
        <v>70.33475367953473</v>
      </c>
      <c r="G174" s="200">
        <v>70.92278167464828</v>
      </c>
      <c r="H174" s="200">
        <v>70.21550739654698</v>
      </c>
      <c r="I174" s="200">
        <v>70.3838100163399</v>
      </c>
      <c r="J174" s="200">
        <v>70.17689490569487</v>
      </c>
      <c r="K174" s="200">
        <v>70.21118094243712</v>
      </c>
    </row>
    <row r="175" spans="1:11" ht="12.75">
      <c r="A175" s="38" t="s">
        <v>308</v>
      </c>
      <c r="B175" s="200">
        <v>72.25254316324151</v>
      </c>
      <c r="C175" s="200">
        <v>73.22167914502545</v>
      </c>
      <c r="D175" s="200">
        <v>73.54582725436251</v>
      </c>
      <c r="E175" s="200">
        <v>73.87670978995558</v>
      </c>
      <c r="F175" s="200">
        <v>74.73893999757216</v>
      </c>
      <c r="G175" s="200">
        <v>75.45349593081379</v>
      </c>
      <c r="H175" s="200">
        <v>75.33469656141808</v>
      </c>
      <c r="I175" s="200">
        <v>75.64218336743573</v>
      </c>
      <c r="J175" s="200">
        <v>75.90282426005068</v>
      </c>
      <c r="K175" s="200">
        <v>75.91262485738771</v>
      </c>
    </row>
    <row r="176" spans="1:11" ht="12.75">
      <c r="A176" s="38" t="s">
        <v>295</v>
      </c>
      <c r="B176" s="200">
        <v>71.77411169464017</v>
      </c>
      <c r="C176" s="200">
        <v>72.39488406194671</v>
      </c>
      <c r="D176" s="200">
        <v>72.68262111884182</v>
      </c>
      <c r="E176" s="200">
        <v>73.02498461215852</v>
      </c>
      <c r="F176" s="200">
        <v>73.44213982165246</v>
      </c>
      <c r="G176" s="200">
        <v>74.14129336990716</v>
      </c>
      <c r="H176" s="200">
        <v>73.90033677134889</v>
      </c>
      <c r="I176" s="200">
        <v>74.17781316044838</v>
      </c>
      <c r="J176" s="200">
        <v>74.37086176795795</v>
      </c>
      <c r="K176" s="200">
        <v>74.03612045975315</v>
      </c>
    </row>
    <row r="177" spans="1:11" ht="12.75">
      <c r="A177" s="38" t="s">
        <v>415</v>
      </c>
      <c r="B177" s="38">
        <v>75</v>
      </c>
      <c r="C177" s="38">
        <v>75</v>
      </c>
      <c r="D177" s="38">
        <v>75</v>
      </c>
      <c r="E177" s="38">
        <v>75</v>
      </c>
      <c r="F177" s="38">
        <v>75</v>
      </c>
      <c r="G177" s="38">
        <v>75</v>
      </c>
      <c r="H177" s="38">
        <v>75</v>
      </c>
      <c r="I177" s="38">
        <v>75</v>
      </c>
      <c r="J177" s="38">
        <v>75</v>
      </c>
      <c r="K177" s="38">
        <v>75</v>
      </c>
    </row>
    <row r="178" spans="2:7" ht="12.75">
      <c r="B178" s="52"/>
      <c r="C178" s="52"/>
      <c r="D178" s="52"/>
      <c r="E178" s="52"/>
      <c r="F178" s="52"/>
      <c r="G178" s="53"/>
    </row>
    <row r="179" spans="2:7" ht="12.75">
      <c r="B179" s="52"/>
      <c r="C179" s="52"/>
      <c r="D179" s="52"/>
      <c r="E179" s="52"/>
      <c r="F179" s="52"/>
      <c r="G179" s="53"/>
    </row>
    <row r="180" spans="2:7" ht="12.75">
      <c r="B180" s="52"/>
      <c r="C180" s="52"/>
      <c r="D180" s="52"/>
      <c r="E180" s="52"/>
      <c r="F180" s="52"/>
      <c r="G180" s="53"/>
    </row>
    <row r="181" spans="2:7" ht="12.75">
      <c r="B181" s="52"/>
      <c r="C181" s="52"/>
      <c r="D181" s="52"/>
      <c r="E181" s="52"/>
      <c r="F181" s="52"/>
      <c r="G181" s="53"/>
    </row>
    <row r="182" spans="2:7" ht="12.75">
      <c r="B182" s="54"/>
      <c r="C182" s="54"/>
      <c r="D182" s="54"/>
      <c r="E182" s="54"/>
      <c r="F182" s="54"/>
      <c r="G182" s="54"/>
    </row>
    <row r="184" spans="1:33" ht="12.75">
      <c r="A184" s="22" t="s">
        <v>471</v>
      </c>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row>
    <row r="186" spans="1:11" ht="12.75">
      <c r="A186" s="55"/>
      <c r="B186" s="56">
        <v>2007</v>
      </c>
      <c r="C186" s="57">
        <v>2008</v>
      </c>
      <c r="D186" s="58">
        <v>2009</v>
      </c>
      <c r="E186" s="58">
        <v>2010</v>
      </c>
      <c r="F186" s="58">
        <v>2011</v>
      </c>
      <c r="G186" s="58">
        <v>2012</v>
      </c>
      <c r="K186" s="64"/>
    </row>
    <row r="187" spans="1:11" ht="12.75">
      <c r="A187" s="55" t="s">
        <v>239</v>
      </c>
      <c r="B187" s="311">
        <v>727.9284448748542</v>
      </c>
      <c r="C187" s="311">
        <v>737.867541546804</v>
      </c>
      <c r="D187" s="311">
        <v>734.3387949498615</v>
      </c>
      <c r="E187" s="311">
        <v>739.2072430854192</v>
      </c>
      <c r="F187" s="311">
        <v>743.3850210093077</v>
      </c>
      <c r="G187" s="311">
        <v>740.4926972901312</v>
      </c>
      <c r="K187" s="64"/>
    </row>
    <row r="188" spans="1:11" ht="12.75">
      <c r="A188" s="60" t="s">
        <v>302</v>
      </c>
      <c r="B188" s="311">
        <v>683.187461850292</v>
      </c>
      <c r="C188" s="311">
        <v>692.93472625339</v>
      </c>
      <c r="D188" s="311">
        <v>691.1313181272601</v>
      </c>
      <c r="E188" s="311">
        <v>696.8217040457899</v>
      </c>
      <c r="F188" s="311">
        <v>702.1108929384508</v>
      </c>
      <c r="G188" s="311">
        <v>700.9928843300131</v>
      </c>
      <c r="J188" s="64"/>
      <c r="K188" s="64"/>
    </row>
    <row r="189" spans="1:11" ht="12.75">
      <c r="A189" s="60" t="s">
        <v>296</v>
      </c>
      <c r="B189" s="311">
        <v>612.3341388746987</v>
      </c>
      <c r="C189" s="311">
        <v>622.0897353866201</v>
      </c>
      <c r="D189" s="311">
        <v>622.8832196941173</v>
      </c>
      <c r="E189" s="311">
        <v>630.2764280883312</v>
      </c>
      <c r="F189" s="311">
        <v>639.7448422585443</v>
      </c>
      <c r="G189" s="311">
        <v>642.157950110753</v>
      </c>
      <c r="J189" s="64"/>
      <c r="K189" s="64"/>
    </row>
    <row r="190" spans="1:10" ht="12.75">
      <c r="A190" s="60" t="s">
        <v>309</v>
      </c>
      <c r="B190" s="311">
        <v>911.1940551863996</v>
      </c>
      <c r="C190" s="311">
        <v>922.3376377968858</v>
      </c>
      <c r="D190" s="311">
        <v>917.8692821563609</v>
      </c>
      <c r="E190" s="311">
        <v>929.322258273051</v>
      </c>
      <c r="F190" s="311">
        <v>931.3058581012226</v>
      </c>
      <c r="G190" s="311">
        <v>928.5173400457194</v>
      </c>
      <c r="J190" s="64"/>
    </row>
    <row r="191" spans="1:10" ht="12.75">
      <c r="A191" s="60" t="s">
        <v>308</v>
      </c>
      <c r="B191" s="311">
        <v>628.7840553948337</v>
      </c>
      <c r="C191" s="311">
        <v>636.4400086174985</v>
      </c>
      <c r="D191" s="311">
        <v>637.0748292733747</v>
      </c>
      <c r="E191" s="311">
        <v>639.7739704186471</v>
      </c>
      <c r="F191" s="311">
        <v>647.4405897026458</v>
      </c>
      <c r="G191" s="311">
        <v>644.0663485647201</v>
      </c>
      <c r="J191" s="64"/>
    </row>
    <row r="192" spans="1:10" ht="12.75">
      <c r="A192" t="s">
        <v>326</v>
      </c>
      <c r="B192" s="311">
        <v>565.3794141163052</v>
      </c>
      <c r="C192" s="311">
        <v>573.6842259129121</v>
      </c>
      <c r="D192" s="311">
        <v>568.8086310520769</v>
      </c>
      <c r="E192" s="311">
        <v>567.6542946981513</v>
      </c>
      <c r="F192" s="311">
        <v>569.5818382041455</v>
      </c>
      <c r="G192" s="311">
        <v>566.6715308145012</v>
      </c>
      <c r="J192" s="64"/>
    </row>
    <row r="193" spans="2:5" ht="12.75">
      <c r="B193" s="61"/>
      <c r="C193" s="61"/>
      <c r="D193" s="61"/>
      <c r="E193" s="59"/>
    </row>
    <row r="198" spans="1:21" ht="12.75">
      <c r="A198" s="22" t="s">
        <v>417</v>
      </c>
      <c r="B198" s="23"/>
      <c r="C198" s="23"/>
      <c r="D198" s="22"/>
      <c r="E198" s="22"/>
      <c r="F198" s="22"/>
      <c r="G198" s="22"/>
      <c r="H198" s="22"/>
      <c r="I198" s="22"/>
      <c r="J198" s="22"/>
      <c r="K198" s="22"/>
      <c r="L198" s="22"/>
      <c r="M198" s="22"/>
      <c r="N198" s="22"/>
      <c r="O198" s="22"/>
      <c r="P198" s="22"/>
      <c r="Q198" s="22"/>
      <c r="R198" s="22"/>
      <c r="S198" s="22"/>
      <c r="T198" s="22"/>
      <c r="U198" s="22"/>
    </row>
    <row r="200" spans="1:15" ht="13.8">
      <c r="A200" s="15"/>
      <c r="B200" s="7">
        <v>1999</v>
      </c>
      <c r="C200" s="7">
        <v>2000</v>
      </c>
      <c r="D200" s="7">
        <v>2001</v>
      </c>
      <c r="E200" s="7">
        <v>2002</v>
      </c>
      <c r="F200" s="7">
        <v>2003</v>
      </c>
      <c r="G200" s="7">
        <v>2004</v>
      </c>
      <c r="H200" s="7">
        <v>2005</v>
      </c>
      <c r="I200" s="7">
        <v>2006</v>
      </c>
      <c r="J200" s="7">
        <v>2007</v>
      </c>
      <c r="K200" s="7">
        <v>2008</v>
      </c>
      <c r="L200" s="7">
        <v>2009</v>
      </c>
      <c r="M200" s="7">
        <v>2010</v>
      </c>
      <c r="N200" s="7">
        <v>2011</v>
      </c>
      <c r="O200" s="81">
        <v>2012</v>
      </c>
    </row>
    <row r="201" spans="1:15" ht="13.8">
      <c r="A201" s="15" t="s">
        <v>239</v>
      </c>
      <c r="B201" s="89">
        <v>100</v>
      </c>
      <c r="C201" s="89">
        <v>108.32493574871303</v>
      </c>
      <c r="D201" s="89">
        <v>95.50983103278573</v>
      </c>
      <c r="E201" s="89">
        <v>91.09934147313163</v>
      </c>
      <c r="F201" s="89">
        <v>90.77359330692977</v>
      </c>
      <c r="G201" s="89">
        <v>105.38851522892205</v>
      </c>
      <c r="H201" s="89">
        <v>116.49363736495513</v>
      </c>
      <c r="I201" s="89">
        <v>136.93999828142452</v>
      </c>
      <c r="J201" s="89">
        <v>164.42314452438424</v>
      </c>
      <c r="K201" s="89">
        <v>158.29173599556293</v>
      </c>
      <c r="L201" s="89">
        <v>122.95079405997828</v>
      </c>
      <c r="M201" s="89">
        <v>149.68792232038933</v>
      </c>
      <c r="N201" s="89">
        <v>174.44712646371855</v>
      </c>
      <c r="O201" s="89">
        <v>144.36971245107918</v>
      </c>
    </row>
    <row r="202" spans="1:15" ht="13.8">
      <c r="A202" s="60" t="s">
        <v>302</v>
      </c>
      <c r="B202" s="89">
        <v>100</v>
      </c>
      <c r="C202" s="89">
        <v>105.09140540987674</v>
      </c>
      <c r="D202" s="89">
        <v>92.79096699478865</v>
      </c>
      <c r="E202" s="89">
        <v>88.71701546860783</v>
      </c>
      <c r="F202" s="89">
        <v>84.66787989080983</v>
      </c>
      <c r="G202" s="89">
        <v>107.5399123169824</v>
      </c>
      <c r="H202" s="89">
        <v>106.62999420961204</v>
      </c>
      <c r="I202" s="89">
        <v>130.68492017536605</v>
      </c>
      <c r="J202" s="89">
        <v>164.74894532219372</v>
      </c>
      <c r="K202" s="89">
        <v>163.2848043676069</v>
      </c>
      <c r="L202" s="89">
        <v>132.7860038051121</v>
      </c>
      <c r="M202" s="89">
        <v>155.57945239473904</v>
      </c>
      <c r="N202" s="89">
        <v>188.51021589875091</v>
      </c>
      <c r="O202" s="89">
        <v>158.9171974522293</v>
      </c>
    </row>
    <row r="203" spans="1:15" ht="13.8">
      <c r="A203" s="60" t="s">
        <v>296</v>
      </c>
      <c r="B203" s="89">
        <v>100</v>
      </c>
      <c r="C203" s="89">
        <v>103.75327721815924</v>
      </c>
      <c r="D203" s="89">
        <v>93.32137436180489</v>
      </c>
      <c r="E203" s="89">
        <v>78.0046915965227</v>
      </c>
      <c r="F203" s="89">
        <v>81.41299848213053</v>
      </c>
      <c r="G203" s="89">
        <v>97.68179936525459</v>
      </c>
      <c r="H203" s="89">
        <v>110.68028149579136</v>
      </c>
      <c r="I203" s="89">
        <v>125.36221884917897</v>
      </c>
      <c r="J203" s="89">
        <v>149.88271008693252</v>
      </c>
      <c r="K203" s="89">
        <v>121.78832620394647</v>
      </c>
      <c r="L203" s="89">
        <v>110.94245894853043</v>
      </c>
      <c r="M203" s="89">
        <v>128.1081826962881</v>
      </c>
      <c r="N203" s="89">
        <v>148.59942044984132</v>
      </c>
      <c r="O203" s="89">
        <v>131.90285635435353</v>
      </c>
    </row>
    <row r="204" spans="1:15" ht="13.8">
      <c r="A204" s="60" t="s">
        <v>309</v>
      </c>
      <c r="B204" s="89">
        <v>100</v>
      </c>
      <c r="C204" s="89">
        <v>104.97897764992254</v>
      </c>
      <c r="D204" s="89">
        <v>90.72803717636646</v>
      </c>
      <c r="E204" s="89">
        <v>95.33082540385041</v>
      </c>
      <c r="F204" s="89">
        <v>80.64837353396769</v>
      </c>
      <c r="G204" s="89">
        <v>117.08342553662314</v>
      </c>
      <c r="H204" s="89">
        <v>100.06638636866563</v>
      </c>
      <c r="I204" s="89">
        <v>134.85284354945784</v>
      </c>
      <c r="J204" s="89">
        <v>188.81389687984068</v>
      </c>
      <c r="K204" s="89">
        <v>201.20601903075902</v>
      </c>
      <c r="L204" s="89">
        <v>155.74242088957735</v>
      </c>
      <c r="M204" s="89">
        <v>190.4624917017039</v>
      </c>
      <c r="N204" s="89">
        <v>227.63885815445897</v>
      </c>
      <c r="O204" s="89">
        <v>196.18278380172603</v>
      </c>
    </row>
    <row r="205" spans="1:15" ht="13.8">
      <c r="A205" s="60" t="s">
        <v>308</v>
      </c>
      <c r="B205" s="89">
        <v>100</v>
      </c>
      <c r="C205" s="89">
        <v>106.63615560640731</v>
      </c>
      <c r="D205" s="89">
        <v>91.9908466819222</v>
      </c>
      <c r="E205" s="89">
        <v>100.2288329519451</v>
      </c>
      <c r="F205" s="89">
        <v>109.24485125858124</v>
      </c>
      <c r="G205" s="89">
        <v>137.89473684210526</v>
      </c>
      <c r="H205" s="89">
        <v>150.11441647597255</v>
      </c>
      <c r="I205" s="89">
        <v>179.54233409610984</v>
      </c>
      <c r="J205" s="89">
        <v>231.35011441647598</v>
      </c>
      <c r="K205" s="89">
        <v>216.65903890160183</v>
      </c>
      <c r="L205" s="89">
        <v>166.45308924485124</v>
      </c>
      <c r="M205" s="89">
        <v>197.4828375286041</v>
      </c>
      <c r="N205" s="89">
        <v>247.7345537757437</v>
      </c>
      <c r="O205" s="89">
        <v>188.92448512585813</v>
      </c>
    </row>
    <row r="206" spans="1:15" ht="13.8">
      <c r="A206" t="s">
        <v>326</v>
      </c>
      <c r="B206" s="89">
        <v>100</v>
      </c>
      <c r="C206" s="89">
        <v>106.37701471618782</v>
      </c>
      <c r="D206" s="89">
        <v>95.69025928521373</v>
      </c>
      <c r="E206" s="89">
        <v>87.4386825508059</v>
      </c>
      <c r="F206" s="89">
        <v>85.75683251576734</v>
      </c>
      <c r="G206" s="89">
        <v>93.32515767344078</v>
      </c>
      <c r="H206" s="89">
        <v>95.23475823405747</v>
      </c>
      <c r="I206" s="89">
        <v>112.14085494043448</v>
      </c>
      <c r="J206" s="89">
        <v>120.02452697967765</v>
      </c>
      <c r="K206" s="89">
        <v>135.49404344779256</v>
      </c>
      <c r="L206" s="89">
        <v>111.28241065171689</v>
      </c>
      <c r="M206" s="89">
        <v>119.18360196215838</v>
      </c>
      <c r="N206" s="89">
        <v>154.55501051156273</v>
      </c>
      <c r="O206" s="89">
        <v>122.72249474421864</v>
      </c>
    </row>
    <row r="207" spans="1:15" ht="13.8">
      <c r="A207" s="15"/>
      <c r="B207" s="89"/>
      <c r="C207" s="89"/>
      <c r="D207" s="89"/>
      <c r="E207" s="89"/>
      <c r="F207" s="89"/>
      <c r="G207" s="89"/>
      <c r="H207" s="89"/>
      <c r="I207" s="89"/>
      <c r="J207" s="89"/>
      <c r="K207" s="89"/>
      <c r="L207" s="89"/>
      <c r="M207" s="89"/>
      <c r="N207" s="89"/>
      <c r="O207" s="89"/>
    </row>
    <row r="209" spans="2:6" ht="12.75">
      <c r="B209" s="45" t="s">
        <v>296</v>
      </c>
      <c r="C209" s="45" t="s">
        <v>309</v>
      </c>
      <c r="D209" s="45" t="s">
        <v>308</v>
      </c>
      <c r="E209" s="45" t="s">
        <v>326</v>
      </c>
      <c r="F209" s="45"/>
    </row>
    <row r="210" spans="1:5" ht="12.75">
      <c r="A210" t="s">
        <v>321</v>
      </c>
      <c r="B210">
        <v>179</v>
      </c>
      <c r="C210">
        <v>69</v>
      </c>
      <c r="D210">
        <v>211</v>
      </c>
      <c r="E210">
        <v>59</v>
      </c>
    </row>
    <row r="211" spans="1:5" ht="12.75">
      <c r="A211" t="s">
        <v>322</v>
      </c>
      <c r="B211">
        <v>2156</v>
      </c>
      <c r="C211">
        <v>2253</v>
      </c>
      <c r="D211">
        <v>1314</v>
      </c>
      <c r="E211">
        <v>1540</v>
      </c>
    </row>
    <row r="212" spans="1:5" ht="12.75">
      <c r="A212" t="s">
        <v>323</v>
      </c>
      <c r="B212">
        <v>4391</v>
      </c>
      <c r="C212">
        <v>8912</v>
      </c>
      <c r="D212">
        <v>1343</v>
      </c>
      <c r="E212">
        <v>2718</v>
      </c>
    </row>
    <row r="213" spans="1:5" ht="12.75">
      <c r="A213" t="s">
        <v>324</v>
      </c>
      <c r="B213">
        <v>2832</v>
      </c>
      <c r="C213">
        <v>6495</v>
      </c>
      <c r="D213">
        <v>1259</v>
      </c>
      <c r="E213">
        <v>2687</v>
      </c>
    </row>
    <row r="215" spans="2:5" ht="12.75">
      <c r="B215" t="s">
        <v>296</v>
      </c>
      <c r="C215" t="s">
        <v>309</v>
      </c>
      <c r="D215" t="s">
        <v>308</v>
      </c>
      <c r="E215" t="s">
        <v>326</v>
      </c>
    </row>
    <row r="216" spans="1:7" ht="12.75">
      <c r="A216" t="s">
        <v>321</v>
      </c>
      <c r="B216" s="205">
        <f>B210/SUM(B$210:B$213)</f>
        <v>0.018727767315337936</v>
      </c>
      <c r="C216" s="205">
        <f>C210/SUM(C$210:C$213)</f>
        <v>0.0038919284787636075</v>
      </c>
      <c r="D216" s="205">
        <f>D210/SUM(D$210:D$213)</f>
        <v>0.051126726435667555</v>
      </c>
      <c r="E216" s="205">
        <f>E210/SUM(E$210:E$213)</f>
        <v>0.008423757852655625</v>
      </c>
      <c r="F216" s="205"/>
      <c r="G216" s="205"/>
    </row>
    <row r="217" spans="1:7" ht="12.75">
      <c r="A217" t="s">
        <v>322</v>
      </c>
      <c r="B217" s="205">
        <f aca="true" t="shared" si="47" ref="B217:E219">B211/SUM(B$210:B$213)</f>
        <v>0.22557020297133293</v>
      </c>
      <c r="C217" s="205">
        <f t="shared" si="47"/>
        <v>0.12707992554571607</v>
      </c>
      <c r="D217" s="205">
        <f t="shared" si="47"/>
        <v>0.3183910831112188</v>
      </c>
      <c r="E217" s="205">
        <f t="shared" si="47"/>
        <v>0.2198743575099943</v>
      </c>
      <c r="F217" s="205"/>
      <c r="G217" s="205"/>
    </row>
    <row r="218" spans="1:7" ht="12.75">
      <c r="A218" t="s">
        <v>323</v>
      </c>
      <c r="B218" s="205">
        <f t="shared" si="47"/>
        <v>0.45940573341703284</v>
      </c>
      <c r="C218" s="205">
        <f t="shared" si="47"/>
        <v>0.5026792261266851</v>
      </c>
      <c r="D218" s="205">
        <f t="shared" si="47"/>
        <v>0.32541797916161863</v>
      </c>
      <c r="E218" s="205">
        <f t="shared" si="47"/>
        <v>0.3880639634494574</v>
      </c>
      <c r="F218" s="205"/>
      <c r="G218" s="205"/>
    </row>
    <row r="219" spans="1:7" ht="12.75">
      <c r="A219" t="s">
        <v>324</v>
      </c>
      <c r="B219" s="205">
        <f t="shared" si="47"/>
        <v>0.2962962962962963</v>
      </c>
      <c r="C219" s="205">
        <f t="shared" si="47"/>
        <v>0.3663489198488352</v>
      </c>
      <c r="D219" s="205">
        <f t="shared" si="47"/>
        <v>0.305064211291495</v>
      </c>
      <c r="E219" s="205">
        <f t="shared" si="47"/>
        <v>0.38363792118789264</v>
      </c>
      <c r="F219" s="205"/>
      <c r="G219" s="205"/>
    </row>
    <row r="223" spans="1:21" ht="12.75">
      <c r="A223" s="22" t="s">
        <v>423</v>
      </c>
      <c r="B223" s="23"/>
      <c r="C223" s="23"/>
      <c r="D223" s="22"/>
      <c r="E223" s="22"/>
      <c r="F223" s="22"/>
      <c r="G223" s="22"/>
      <c r="H223" s="22"/>
      <c r="I223" s="22"/>
      <c r="J223" s="22"/>
      <c r="K223" s="22"/>
      <c r="L223" s="22"/>
      <c r="M223" s="22"/>
      <c r="N223" s="22"/>
      <c r="O223" s="22"/>
      <c r="P223" s="22"/>
      <c r="Q223" s="22"/>
      <c r="R223" s="22"/>
      <c r="S223" s="22"/>
      <c r="T223" s="22"/>
      <c r="U223" s="22"/>
    </row>
    <row r="225" spans="1:162" ht="12.75">
      <c r="A225" t="s">
        <v>288</v>
      </c>
      <c r="B225" s="62">
        <v>36495</v>
      </c>
      <c r="C225" s="63">
        <v>36526</v>
      </c>
      <c r="D225" s="63">
        <v>36557</v>
      </c>
      <c r="E225" s="63">
        <v>36586</v>
      </c>
      <c r="F225" s="63">
        <v>36617</v>
      </c>
      <c r="G225" s="63">
        <v>36647</v>
      </c>
      <c r="H225" s="63">
        <v>36678</v>
      </c>
      <c r="I225" s="63">
        <v>36708</v>
      </c>
      <c r="J225" s="63">
        <v>36739</v>
      </c>
      <c r="K225" s="63">
        <v>36770</v>
      </c>
      <c r="L225" s="63">
        <v>36800</v>
      </c>
      <c r="M225" s="63">
        <v>36831</v>
      </c>
      <c r="N225" s="63">
        <v>36861</v>
      </c>
      <c r="O225" s="62">
        <v>36892</v>
      </c>
      <c r="P225" s="62">
        <v>36923</v>
      </c>
      <c r="Q225" s="62">
        <v>36951</v>
      </c>
      <c r="R225" s="62">
        <v>36982</v>
      </c>
      <c r="S225" s="62">
        <v>37012</v>
      </c>
      <c r="T225" s="62">
        <v>37043</v>
      </c>
      <c r="U225" s="62">
        <v>37073</v>
      </c>
      <c r="V225" s="62">
        <v>37104</v>
      </c>
      <c r="W225" s="62">
        <v>37135</v>
      </c>
      <c r="X225" s="62">
        <v>37165</v>
      </c>
      <c r="Y225" s="62">
        <v>37196</v>
      </c>
      <c r="Z225" s="62">
        <v>37226</v>
      </c>
      <c r="AA225" s="63">
        <v>37257</v>
      </c>
      <c r="AB225" s="63">
        <v>37288</v>
      </c>
      <c r="AC225" s="63">
        <v>37316</v>
      </c>
      <c r="AD225" s="63">
        <v>37347</v>
      </c>
      <c r="AE225" s="63">
        <v>37377</v>
      </c>
      <c r="AF225" s="63">
        <v>37408</v>
      </c>
      <c r="AG225" s="63">
        <v>37438</v>
      </c>
      <c r="AH225" s="63">
        <v>37469</v>
      </c>
      <c r="AI225" s="63">
        <v>37500</v>
      </c>
      <c r="AJ225" s="63">
        <v>37530</v>
      </c>
      <c r="AK225" s="63">
        <v>37561</v>
      </c>
      <c r="AL225" s="63">
        <v>37591</v>
      </c>
      <c r="AM225" s="62">
        <v>37622</v>
      </c>
      <c r="AN225" s="62">
        <v>37653</v>
      </c>
      <c r="AO225" s="62">
        <v>37681</v>
      </c>
      <c r="AP225" s="62">
        <v>37712</v>
      </c>
      <c r="AQ225" s="62">
        <v>37742</v>
      </c>
      <c r="AR225" s="62">
        <v>37773</v>
      </c>
      <c r="AS225" s="62">
        <v>37803</v>
      </c>
      <c r="AT225" s="62">
        <v>37834</v>
      </c>
      <c r="AU225" s="62">
        <v>37865</v>
      </c>
      <c r="AV225" s="62">
        <v>37895</v>
      </c>
      <c r="AW225" s="62">
        <v>37926</v>
      </c>
      <c r="AX225" s="62">
        <v>37956</v>
      </c>
      <c r="AY225" s="63">
        <v>37987</v>
      </c>
      <c r="AZ225" s="63">
        <v>38018</v>
      </c>
      <c r="BA225" s="63">
        <v>38047</v>
      </c>
      <c r="BB225" s="63">
        <v>38078</v>
      </c>
      <c r="BC225" s="63">
        <v>38108</v>
      </c>
      <c r="BD225" s="63">
        <v>38139</v>
      </c>
      <c r="BE225" s="63">
        <v>38169</v>
      </c>
      <c r="BF225" s="63">
        <v>38200</v>
      </c>
      <c r="BG225" s="63">
        <v>38231</v>
      </c>
      <c r="BH225" s="63">
        <v>38261</v>
      </c>
      <c r="BI225" s="63">
        <v>38292</v>
      </c>
      <c r="BJ225" s="63">
        <v>38322</v>
      </c>
      <c r="BK225" s="62">
        <v>38353</v>
      </c>
      <c r="BL225" s="62">
        <v>38384</v>
      </c>
      <c r="BM225" s="62">
        <v>38412</v>
      </c>
      <c r="BN225" s="62">
        <v>38443</v>
      </c>
      <c r="BO225" s="62">
        <v>38473</v>
      </c>
      <c r="BP225" s="62">
        <v>38504</v>
      </c>
      <c r="BQ225" s="62">
        <v>38534</v>
      </c>
      <c r="BR225" s="62">
        <v>38565</v>
      </c>
      <c r="BS225" s="62">
        <v>38596</v>
      </c>
      <c r="BT225" s="62">
        <v>38626</v>
      </c>
      <c r="BU225" s="62">
        <v>38657</v>
      </c>
      <c r="BV225" s="62">
        <v>38687</v>
      </c>
      <c r="BW225" s="63">
        <v>38718</v>
      </c>
      <c r="BX225" s="63">
        <v>38749</v>
      </c>
      <c r="BY225" s="63">
        <v>38777</v>
      </c>
      <c r="BZ225" s="63">
        <v>38808</v>
      </c>
      <c r="CA225" s="63">
        <v>38838</v>
      </c>
      <c r="CB225" s="63">
        <v>38869</v>
      </c>
      <c r="CC225" s="63">
        <v>38899</v>
      </c>
      <c r="CD225" s="63">
        <v>38930</v>
      </c>
      <c r="CE225" s="63">
        <v>38961</v>
      </c>
      <c r="CF225" s="63">
        <v>38991</v>
      </c>
      <c r="CG225" s="63">
        <v>39022</v>
      </c>
      <c r="CH225" s="63">
        <v>39052</v>
      </c>
      <c r="CI225" s="62">
        <v>39083</v>
      </c>
      <c r="CJ225" s="62">
        <v>39114</v>
      </c>
      <c r="CK225" s="62">
        <v>39142</v>
      </c>
      <c r="CL225" s="62">
        <v>39173</v>
      </c>
      <c r="CM225" s="62">
        <v>39203</v>
      </c>
      <c r="CN225" s="62">
        <v>39234</v>
      </c>
      <c r="CO225" s="62">
        <v>39264</v>
      </c>
      <c r="CP225" s="62">
        <v>39295</v>
      </c>
      <c r="CQ225" s="62">
        <v>39326</v>
      </c>
      <c r="CR225" s="62">
        <v>39356</v>
      </c>
      <c r="CS225" s="62">
        <v>39387</v>
      </c>
      <c r="CT225" s="62">
        <v>39417</v>
      </c>
      <c r="CU225" s="63">
        <v>39448</v>
      </c>
      <c r="CV225" s="63">
        <v>39479</v>
      </c>
      <c r="CW225" s="63">
        <v>39508</v>
      </c>
      <c r="CX225" s="63">
        <v>39539</v>
      </c>
      <c r="CY225" s="63">
        <v>39569</v>
      </c>
      <c r="CZ225" s="63">
        <v>39600</v>
      </c>
      <c r="DA225" s="63">
        <v>39630</v>
      </c>
      <c r="DB225" s="63">
        <v>39661</v>
      </c>
      <c r="DC225" s="63">
        <v>39692</v>
      </c>
      <c r="DD225" s="63">
        <v>39722</v>
      </c>
      <c r="DE225" s="63">
        <v>39753</v>
      </c>
      <c r="DF225" s="63">
        <v>39783</v>
      </c>
      <c r="DG225" s="62">
        <v>39814</v>
      </c>
      <c r="DH225" s="62">
        <v>39845</v>
      </c>
      <c r="DI225" s="62">
        <v>39873</v>
      </c>
      <c r="DJ225" s="62">
        <v>39904</v>
      </c>
      <c r="DK225" s="62">
        <v>39934</v>
      </c>
      <c r="DL225" s="62">
        <v>39965</v>
      </c>
      <c r="DM225" s="62">
        <v>39995</v>
      </c>
      <c r="DN225" s="62">
        <v>40026</v>
      </c>
      <c r="DO225" s="62">
        <v>40057</v>
      </c>
      <c r="DP225" s="62">
        <v>40087</v>
      </c>
      <c r="DQ225" s="62">
        <v>40118</v>
      </c>
      <c r="DR225" s="62">
        <v>40148</v>
      </c>
      <c r="DS225" s="63">
        <v>40179</v>
      </c>
      <c r="DT225" s="63">
        <v>40210</v>
      </c>
      <c r="DU225" s="63">
        <v>40238</v>
      </c>
      <c r="DV225" s="63">
        <v>40269</v>
      </c>
      <c r="DW225" s="63">
        <v>40299</v>
      </c>
      <c r="DX225" s="63">
        <v>40330</v>
      </c>
      <c r="DY225" s="63">
        <v>40360</v>
      </c>
      <c r="DZ225" s="63">
        <v>40391</v>
      </c>
      <c r="EA225" s="63">
        <v>40422</v>
      </c>
      <c r="EB225" s="63">
        <v>40452</v>
      </c>
      <c r="EC225" s="63">
        <v>40483</v>
      </c>
      <c r="ED225" s="63">
        <v>40513</v>
      </c>
      <c r="EE225" s="62">
        <v>40544</v>
      </c>
      <c r="EF225" s="62">
        <v>40575</v>
      </c>
      <c r="EG225" s="62">
        <v>40603</v>
      </c>
      <c r="EH225" s="62">
        <v>40634</v>
      </c>
      <c r="EI225" s="62">
        <v>40664</v>
      </c>
      <c r="EJ225" s="62">
        <v>40695</v>
      </c>
      <c r="EK225" s="62">
        <v>40725</v>
      </c>
      <c r="EL225" s="62">
        <v>40756</v>
      </c>
      <c r="EM225" s="62">
        <v>40787</v>
      </c>
      <c r="EN225" s="62">
        <v>40817</v>
      </c>
      <c r="EO225" s="62">
        <v>40848</v>
      </c>
      <c r="EP225" s="62">
        <v>40878</v>
      </c>
      <c r="EQ225" s="63">
        <v>40909</v>
      </c>
      <c r="ER225" s="63">
        <v>40940</v>
      </c>
      <c r="ES225" s="63">
        <v>40969</v>
      </c>
      <c r="ET225" s="63">
        <v>41000</v>
      </c>
      <c r="EU225" s="63">
        <v>41030</v>
      </c>
      <c r="EV225" s="63">
        <v>41061</v>
      </c>
      <c r="EW225" s="63">
        <v>41091</v>
      </c>
      <c r="EX225" s="63">
        <v>41122</v>
      </c>
      <c r="EY225" s="63">
        <v>41153</v>
      </c>
      <c r="EZ225" s="63">
        <v>41183</v>
      </c>
      <c r="FA225" s="63">
        <v>41214</v>
      </c>
      <c r="FB225" s="63">
        <v>41244</v>
      </c>
      <c r="FC225" s="303">
        <v>41275</v>
      </c>
      <c r="FD225" s="303">
        <v>41306</v>
      </c>
      <c r="FE225" s="303">
        <v>41334</v>
      </c>
      <c r="FF225" s="303">
        <v>41365</v>
      </c>
    </row>
    <row r="226" spans="1:162" ht="12.75">
      <c r="A226" t="s">
        <v>289</v>
      </c>
      <c r="B226" s="64">
        <v>8.396328236207562</v>
      </c>
      <c r="C226" s="64">
        <v>8.046740111636835</v>
      </c>
      <c r="D226" s="64">
        <v>7.741867771476541</v>
      </c>
      <c r="E226" s="64">
        <v>7.49065214959784</v>
      </c>
      <c r="F226" s="64">
        <v>7.286332272520632</v>
      </c>
      <c r="G226" s="64">
        <v>7.0786280523870735</v>
      </c>
      <c r="H226" s="64">
        <v>6.92836690324891</v>
      </c>
      <c r="I226" s="64">
        <v>6.780562365749948</v>
      </c>
      <c r="J226" s="64">
        <v>6.685086298776768</v>
      </c>
      <c r="K226" s="64">
        <v>6.589602542118282</v>
      </c>
      <c r="L226" s="64">
        <v>6.57075540297125</v>
      </c>
      <c r="M226" s="64">
        <v>6.542619024090559</v>
      </c>
      <c r="N226" s="64">
        <v>6.5867996611797865</v>
      </c>
      <c r="O226" s="64">
        <v>6.692022276602624</v>
      </c>
      <c r="P226" s="64">
        <v>6.841736222497495</v>
      </c>
      <c r="Q226" s="64">
        <v>6.972393578367128</v>
      </c>
      <c r="R226" s="64">
        <v>7.052787003893195</v>
      </c>
      <c r="S226" s="64">
        <v>7.12396912861509</v>
      </c>
      <c r="T226" s="64">
        <v>7.189783675045578</v>
      </c>
      <c r="U226" s="64">
        <v>7.213384952165139</v>
      </c>
      <c r="V226" s="64">
        <v>7.243153024116832</v>
      </c>
      <c r="W226" s="64">
        <v>7.431143358642657</v>
      </c>
      <c r="X226" s="64">
        <v>7.649491023044021</v>
      </c>
      <c r="Y226" s="64">
        <v>7.882084131775461</v>
      </c>
      <c r="Z226" s="64">
        <v>8.115159926534702</v>
      </c>
      <c r="AA226" s="64">
        <v>8.283550408521155</v>
      </c>
      <c r="AB226" s="64">
        <v>8.38704113791932</v>
      </c>
      <c r="AC226" s="64">
        <v>8.459321689354526</v>
      </c>
      <c r="AD226" s="64">
        <v>8.577701148090432</v>
      </c>
      <c r="AE226" s="64">
        <v>8.701951762837059</v>
      </c>
      <c r="AF226" s="64">
        <v>8.884702444343668</v>
      </c>
      <c r="AG226" s="64">
        <v>9.13478848451623</v>
      </c>
      <c r="AH226" s="64">
        <v>9.326054664230432</v>
      </c>
      <c r="AI226" s="64">
        <v>9.451366757152707</v>
      </c>
      <c r="AJ226" s="64">
        <v>9.742247844128888</v>
      </c>
      <c r="AK226" s="64">
        <v>10.06609073017372</v>
      </c>
      <c r="AL226" s="64">
        <v>10.39882757200574</v>
      </c>
      <c r="AM226" s="64">
        <v>10.795241160891628</v>
      </c>
      <c r="AN226" s="64">
        <v>11.144560291566618</v>
      </c>
      <c r="AO226" s="64">
        <v>11.52956768112342</v>
      </c>
      <c r="AP226" s="64">
        <v>11.925069090677086</v>
      </c>
      <c r="AQ226" s="64">
        <v>12.2209339981262</v>
      </c>
      <c r="AR226" s="64">
        <v>12.481615246785369</v>
      </c>
      <c r="AS226" s="64">
        <v>12.79619874847283</v>
      </c>
      <c r="AT226" s="64">
        <v>13.145964202064084</v>
      </c>
      <c r="AU226" s="64">
        <v>13.423471149965195</v>
      </c>
      <c r="AV226" s="64">
        <v>13.51577983756773</v>
      </c>
      <c r="AW226" s="64">
        <v>13.504305721947736</v>
      </c>
      <c r="AX226" s="64">
        <v>13.5432656683003</v>
      </c>
      <c r="AY226" s="64">
        <v>13.480019335674248</v>
      </c>
      <c r="AZ226" s="64">
        <v>13.379395126324033</v>
      </c>
      <c r="BA226" s="64">
        <v>13.215815057874266</v>
      </c>
      <c r="BB226" s="64">
        <v>13.023712511418658</v>
      </c>
      <c r="BC226" s="64">
        <v>12.90595599118321</v>
      </c>
      <c r="BD226" s="64">
        <v>12.755423006055175</v>
      </c>
      <c r="BE226" s="64">
        <v>12.691784932296812</v>
      </c>
      <c r="BF226" s="64">
        <v>12.536084307297967</v>
      </c>
      <c r="BG226" s="64">
        <v>12.396382821387476</v>
      </c>
      <c r="BH226" s="64">
        <v>12.17960249394048</v>
      </c>
      <c r="BI226" s="64">
        <v>12.003952383907043</v>
      </c>
      <c r="BJ226" s="64">
        <v>11.877473901549159</v>
      </c>
      <c r="BK226" s="64">
        <v>11.838073138462748</v>
      </c>
      <c r="BL226" s="64">
        <v>11.84769357890459</v>
      </c>
      <c r="BM226" s="64">
        <v>11.827208406462551</v>
      </c>
      <c r="BN226" s="64">
        <v>11.68417513564224</v>
      </c>
      <c r="BO226" s="64">
        <v>11.574053536512915</v>
      </c>
      <c r="BP226" s="64">
        <v>11.46506711735509</v>
      </c>
      <c r="BQ226" s="64">
        <v>11.247414445548928</v>
      </c>
      <c r="BR226" s="64">
        <v>11.065436401899689</v>
      </c>
      <c r="BS226" s="64">
        <v>10.894210486566182</v>
      </c>
      <c r="BT226" s="64">
        <v>10.785905639724758</v>
      </c>
      <c r="BU226" s="64">
        <v>10.694464703932999</v>
      </c>
      <c r="BV226" s="64">
        <v>10.454410680061217</v>
      </c>
      <c r="BW226" s="64">
        <v>10.09070441724587</v>
      </c>
      <c r="BX226" s="64">
        <v>9.719674140346457</v>
      </c>
      <c r="BY226" s="64">
        <v>9.432029413554421</v>
      </c>
      <c r="BZ226" s="64">
        <v>9.310886199785893</v>
      </c>
      <c r="CA226" s="64">
        <v>9.163016844434813</v>
      </c>
      <c r="CB226" s="64">
        <v>9.001825463092048</v>
      </c>
      <c r="CC226" s="64">
        <v>8.7148487660577</v>
      </c>
      <c r="CD226" s="64">
        <v>8.451620809529622</v>
      </c>
      <c r="CE226" s="64">
        <v>8.23599401456323</v>
      </c>
      <c r="CF226" s="64">
        <v>7.898524969870446</v>
      </c>
      <c r="CG226" s="64">
        <v>7.592672247598132</v>
      </c>
      <c r="CH226" s="64">
        <v>7.2854626187391744</v>
      </c>
      <c r="CI226" s="64">
        <v>7.0849505948487455</v>
      </c>
      <c r="CJ226" s="64">
        <v>6.92057564543033</v>
      </c>
      <c r="CK226" s="64">
        <v>6.73373709582286</v>
      </c>
      <c r="CL226" s="64">
        <v>6.518280473377175</v>
      </c>
      <c r="CM226" s="64">
        <v>6.324454920440126</v>
      </c>
      <c r="CN226" s="64">
        <v>6.126169091600572</v>
      </c>
      <c r="CO226" s="64">
        <v>5.974218138168389</v>
      </c>
      <c r="CP226" s="64">
        <v>5.842769454210768</v>
      </c>
      <c r="CQ226" s="64">
        <v>5.644078428138763</v>
      </c>
      <c r="CR226" s="64">
        <v>5.545874785984689</v>
      </c>
      <c r="CS226" s="64">
        <v>5.391565956658585</v>
      </c>
      <c r="CT226" s="64">
        <v>5.337397698278559</v>
      </c>
      <c r="CU226" s="64">
        <v>5.208860653650416</v>
      </c>
      <c r="CV226" s="64">
        <v>5.074714641830382</v>
      </c>
      <c r="CW226" s="64">
        <v>5.025654363634568</v>
      </c>
      <c r="CX226" s="64">
        <v>4.985442857732649</v>
      </c>
      <c r="CY226" s="64">
        <v>4.919853028847537</v>
      </c>
      <c r="CZ226" s="64">
        <v>4.903049935999552</v>
      </c>
      <c r="DA226" s="64">
        <v>4.900523923607447</v>
      </c>
      <c r="DB226" s="64">
        <v>4.847516820958313</v>
      </c>
      <c r="DC226" s="64">
        <v>4.825202511002074</v>
      </c>
      <c r="DD226" s="64">
        <v>4.797745157830165</v>
      </c>
      <c r="DE226" s="64">
        <v>4.867888682278298</v>
      </c>
      <c r="DF226" s="64">
        <v>4.853960849203905</v>
      </c>
      <c r="DG226" s="64">
        <v>4.925078109702572</v>
      </c>
      <c r="DH226" s="64">
        <v>5.08784112255434</v>
      </c>
      <c r="DI226" s="64">
        <v>5.312585619412336</v>
      </c>
      <c r="DJ226" s="64">
        <v>5.502454759328455</v>
      </c>
      <c r="DK226" s="64">
        <v>5.7440721198814515</v>
      </c>
      <c r="DL226" s="64">
        <v>5.97482700111513</v>
      </c>
      <c r="DM226" s="64">
        <v>6.264163542170313</v>
      </c>
      <c r="DN226" s="64">
        <v>6.5693828555959435</v>
      </c>
      <c r="DO226" s="64">
        <v>6.903392977322832</v>
      </c>
      <c r="DP226" s="64">
        <v>7.160127906945106</v>
      </c>
      <c r="DQ226" s="64">
        <v>7.413150274845207</v>
      </c>
      <c r="DR226" s="64">
        <v>7.658378213705738</v>
      </c>
      <c r="DS226" s="64">
        <v>7.818703957924665</v>
      </c>
      <c r="DT226" s="64">
        <v>7.955257893523684</v>
      </c>
      <c r="DU226" s="64">
        <v>7.936440318463504</v>
      </c>
      <c r="DV226" s="64">
        <v>8.031231636249617</v>
      </c>
      <c r="DW226" s="64">
        <v>8.008248932578406</v>
      </c>
      <c r="DX226" s="64">
        <v>7.921291941030547</v>
      </c>
      <c r="DY226" s="64">
        <v>7.766614856725799</v>
      </c>
      <c r="DZ226" s="64">
        <v>7.6349223322862665</v>
      </c>
      <c r="EA226" s="64">
        <v>7.473693769794212</v>
      </c>
      <c r="EB226" s="64">
        <v>7.303589337879558</v>
      </c>
      <c r="EC226" s="64">
        <v>7.071954109710052</v>
      </c>
      <c r="ED226" s="64">
        <v>6.823542411782508</v>
      </c>
      <c r="EE226" s="64">
        <v>6.645703021723436</v>
      </c>
      <c r="EF226" s="64">
        <v>6.425526332537223</v>
      </c>
      <c r="EG226" s="64">
        <v>6.246691314755409</v>
      </c>
      <c r="EH226" s="64">
        <v>5.97348830009276</v>
      </c>
      <c r="EI226" s="64">
        <v>5.769413757973299</v>
      </c>
      <c r="EJ226" s="64">
        <v>5.6233161264440135</v>
      </c>
      <c r="EK226" s="64">
        <v>5.46454147088573</v>
      </c>
      <c r="EL226" s="64">
        <v>5.2715494119747826</v>
      </c>
      <c r="EM226" s="64">
        <v>5.082083000167221</v>
      </c>
      <c r="EN226" s="64">
        <v>4.953281118861656</v>
      </c>
      <c r="EO226" s="64">
        <v>4.848675693682546</v>
      </c>
      <c r="EP226" s="64">
        <v>4.754945728743549</v>
      </c>
      <c r="EQ226" s="64">
        <v>4.70871178133758</v>
      </c>
      <c r="ER226" s="64">
        <v>4.661910670371774</v>
      </c>
      <c r="ES226" s="64">
        <v>4.627195419783054</v>
      </c>
      <c r="ET226" s="64">
        <v>4.60764192650365</v>
      </c>
      <c r="EU226" s="64">
        <v>4.620981614672204</v>
      </c>
      <c r="EV226" s="64">
        <v>4.640271182119924</v>
      </c>
      <c r="EW226" s="64">
        <v>4.678451361208659</v>
      </c>
      <c r="EX226" s="64">
        <v>4.762883994711479</v>
      </c>
      <c r="EY226" s="64">
        <v>4.855343330605318</v>
      </c>
      <c r="EZ226" s="64">
        <v>4.97361002017349</v>
      </c>
      <c r="FA226" s="64">
        <v>5.093054263169627</v>
      </c>
      <c r="FB226" s="64">
        <v>5.243871272597327</v>
      </c>
      <c r="FC226" s="64">
        <v>5.369185746102534</v>
      </c>
      <c r="FD226" s="64">
        <v>5.496916898965413</v>
      </c>
      <c r="FE226" s="64">
        <v>5.6177402589996355</v>
      </c>
      <c r="FF226" s="64">
        <v>5.710128935499717</v>
      </c>
    </row>
    <row r="227" spans="1:162" ht="12.75">
      <c r="A227" t="s">
        <v>290</v>
      </c>
      <c r="B227" s="64">
        <v>8.8697798212568</v>
      </c>
      <c r="C227" s="64">
        <v>8.58124012404316</v>
      </c>
      <c r="D227" s="64">
        <v>8.313135429370705</v>
      </c>
      <c r="E227" s="64">
        <v>8.118310652731322</v>
      </c>
      <c r="F227" s="64">
        <v>7.952112147613602</v>
      </c>
      <c r="G227" s="64">
        <v>7.828840460003978</v>
      </c>
      <c r="H227" s="64">
        <v>7.656018349752174</v>
      </c>
      <c r="I227" s="64">
        <v>7.400202307434534</v>
      </c>
      <c r="J227" s="64">
        <v>7.227573066910632</v>
      </c>
      <c r="K227" s="64">
        <v>6.997067970392874</v>
      </c>
      <c r="L227" s="64">
        <v>6.773250775989339</v>
      </c>
      <c r="M227" s="64">
        <v>6.669850784205123</v>
      </c>
      <c r="N227" s="64">
        <v>6.539232453791911</v>
      </c>
      <c r="O227" s="64">
        <v>6.453105747084344</v>
      </c>
      <c r="P227" s="64">
        <v>6.41318390461502</v>
      </c>
      <c r="Q227" s="64">
        <v>6.4329150776916535</v>
      </c>
      <c r="R227" s="64">
        <v>6.489083415713988</v>
      </c>
      <c r="S227" s="64">
        <v>6.55500796412392</v>
      </c>
      <c r="T227" s="64">
        <v>6.570499776197952</v>
      </c>
      <c r="U227" s="64">
        <v>6.624813371957177</v>
      </c>
      <c r="V227" s="64">
        <v>6.708482187508676</v>
      </c>
      <c r="W227" s="64">
        <v>6.8924463284806485</v>
      </c>
      <c r="X227" s="64">
        <v>7.158957135944726</v>
      </c>
      <c r="Y227" s="64">
        <v>7.448015710558468</v>
      </c>
      <c r="Z227" s="64">
        <v>7.753293369529948</v>
      </c>
      <c r="AA227" s="64">
        <v>8.00527523581267</v>
      </c>
      <c r="AB227" s="64">
        <v>8.21995420623369</v>
      </c>
      <c r="AC227" s="64">
        <v>8.408966875521589</v>
      </c>
      <c r="AD227" s="64">
        <v>8.425305521524196</v>
      </c>
      <c r="AE227" s="64">
        <v>8.562648579879555</v>
      </c>
      <c r="AF227" s="64">
        <v>8.726936218102903</v>
      </c>
      <c r="AG227" s="64">
        <v>8.918553133525789</v>
      </c>
      <c r="AH227" s="64">
        <v>9.055922512780727</v>
      </c>
      <c r="AI227" s="64">
        <v>9.197573331648114</v>
      </c>
      <c r="AJ227" s="64">
        <v>9.206954828131636</v>
      </c>
      <c r="AK227" s="64">
        <v>9.411729527394579</v>
      </c>
      <c r="AL227" s="64">
        <v>9.667817645836578</v>
      </c>
      <c r="AM227" s="64">
        <v>9.847222162689006</v>
      </c>
      <c r="AN227" s="64">
        <v>10.064297577857642</v>
      </c>
      <c r="AO227" s="64">
        <v>10.337242679465165</v>
      </c>
      <c r="AP227" s="64">
        <v>10.663016384720928</v>
      </c>
      <c r="AQ227" s="64">
        <v>10.977365412922254</v>
      </c>
      <c r="AR227" s="64">
        <v>11.191248783126165</v>
      </c>
      <c r="AS227" s="64">
        <v>11.37010584950732</v>
      </c>
      <c r="AT227" s="64">
        <v>11.49278139177197</v>
      </c>
      <c r="AU227" s="64">
        <v>11.525021830478819</v>
      </c>
      <c r="AV227" s="64">
        <v>11.73204225507166</v>
      </c>
      <c r="AW227" s="64">
        <v>11.58599535017032</v>
      </c>
      <c r="AX227" s="64">
        <v>11.4619384179731</v>
      </c>
      <c r="AY227" s="64">
        <v>11.553063488358854</v>
      </c>
      <c r="AZ227" s="64">
        <v>11.487795008085387</v>
      </c>
      <c r="BA227" s="64">
        <v>11.33433192019065</v>
      </c>
      <c r="BB227" s="64">
        <v>11.1982037986563</v>
      </c>
      <c r="BC227" s="64">
        <v>10.976964394462428</v>
      </c>
      <c r="BD227" s="64">
        <v>10.78571229688979</v>
      </c>
      <c r="BE227" s="64">
        <v>10.711991493898674</v>
      </c>
      <c r="BF227" s="64">
        <v>10.6957703357785</v>
      </c>
      <c r="BG227" s="64">
        <v>10.678781750773156</v>
      </c>
      <c r="BH227" s="64">
        <v>10.639831430276416</v>
      </c>
      <c r="BI227" s="64">
        <v>10.632901624221294</v>
      </c>
      <c r="BJ227" s="64">
        <v>10.7512914575032</v>
      </c>
      <c r="BK227" s="64">
        <v>10.832414270104358</v>
      </c>
      <c r="BL227" s="64">
        <v>10.896548863650715</v>
      </c>
      <c r="BM227" s="64">
        <v>10.94295885267204</v>
      </c>
      <c r="BN227" s="64">
        <v>10.911036337436727</v>
      </c>
      <c r="BO227" s="64">
        <v>10.90031640823402</v>
      </c>
      <c r="BP227" s="64">
        <v>10.875733383650996</v>
      </c>
      <c r="BQ227" s="64">
        <v>10.792480453594285</v>
      </c>
      <c r="BR227" s="64">
        <v>10.719226548196168</v>
      </c>
      <c r="BS227" s="64">
        <v>10.66437597828322</v>
      </c>
      <c r="BT227" s="64">
        <v>10.492730543435986</v>
      </c>
      <c r="BU227" s="64">
        <v>10.334639168357816</v>
      </c>
      <c r="BV227" s="64">
        <v>10.029746235596143</v>
      </c>
      <c r="BW227" s="64">
        <v>9.525053120944717</v>
      </c>
      <c r="BX227" s="64">
        <v>9.069246319524384</v>
      </c>
      <c r="BY227" s="64">
        <v>8.676179588631296</v>
      </c>
      <c r="BZ227" s="64">
        <v>8.43666084584121</v>
      </c>
      <c r="CA227" s="64">
        <v>8.168468108968407</v>
      </c>
      <c r="CB227" s="64">
        <v>7.940899918496991</v>
      </c>
      <c r="CC227" s="64">
        <v>7.559388551958038</v>
      </c>
      <c r="CD227" s="64">
        <v>7.1924571820731105</v>
      </c>
      <c r="CE227" s="64">
        <v>6.847894251698205</v>
      </c>
      <c r="CF227" s="64">
        <v>6.520875061485743</v>
      </c>
      <c r="CG227" s="64">
        <v>6.234606314402812</v>
      </c>
      <c r="CH227" s="64">
        <v>5.8815077373416775</v>
      </c>
      <c r="CI227" s="64">
        <v>5.639230320421429</v>
      </c>
      <c r="CJ227" s="64">
        <v>5.439143864639548</v>
      </c>
      <c r="CK227" s="64">
        <v>5.248565014192237</v>
      </c>
      <c r="CL227" s="64">
        <v>5.032853851535006</v>
      </c>
      <c r="CM227" s="64">
        <v>4.8066112651636415</v>
      </c>
      <c r="CN227" s="64">
        <v>4.651874148236117</v>
      </c>
      <c r="CO227" s="64">
        <v>4.543356394302046</v>
      </c>
      <c r="CP227" s="64">
        <v>4.3512630497571605</v>
      </c>
      <c r="CQ227" s="64">
        <v>4.159705058636184</v>
      </c>
      <c r="CR227" s="64">
        <v>4.028813070781413</v>
      </c>
      <c r="CS227" s="64">
        <v>3.885386626295651</v>
      </c>
      <c r="CT227" s="64">
        <v>3.7754881810820717</v>
      </c>
      <c r="CU227" s="64">
        <v>3.669092590453013</v>
      </c>
      <c r="CV227" s="64">
        <v>3.6136075475279426</v>
      </c>
      <c r="CW227" s="64">
        <v>3.5606767852122854</v>
      </c>
      <c r="CX227" s="64">
        <v>3.517779731213993</v>
      </c>
      <c r="CY227" s="64">
        <v>3.443360100049403</v>
      </c>
      <c r="CZ227" s="64">
        <v>3.3890397029457495</v>
      </c>
      <c r="DA227" s="64">
        <v>3.291190745340695</v>
      </c>
      <c r="DB227" s="64">
        <v>3.237982327191286</v>
      </c>
      <c r="DC227" s="64">
        <v>3.2083147857849164</v>
      </c>
      <c r="DD227" s="64">
        <v>3.1545522925166622</v>
      </c>
      <c r="DE227" s="64">
        <v>3.1404460991983068</v>
      </c>
      <c r="DF227" s="64">
        <v>3.134757276238787</v>
      </c>
      <c r="DG227" s="64">
        <v>3.200779543258696</v>
      </c>
      <c r="DH227" s="64">
        <v>3.3132685617851316</v>
      </c>
      <c r="DI227" s="64">
        <v>3.431582516682848</v>
      </c>
      <c r="DJ227" s="64">
        <v>3.5335410604270066</v>
      </c>
      <c r="DK227" s="64">
        <v>3.677372787463291</v>
      </c>
      <c r="DL227" s="64">
        <v>3.8223891538449184</v>
      </c>
      <c r="DM227" s="64">
        <v>4.060589250780456</v>
      </c>
      <c r="DN227" s="64">
        <v>4.299211872719335</v>
      </c>
      <c r="DO227" s="64">
        <v>4.602633323404197</v>
      </c>
      <c r="DP227" s="64">
        <v>4.880920106288985</v>
      </c>
      <c r="DQ227" s="64">
        <v>5.189735908597136</v>
      </c>
      <c r="DR227" s="64">
        <v>5.477872117752643</v>
      </c>
      <c r="DS227" s="64">
        <v>5.672843337920566</v>
      </c>
      <c r="DT227" s="64">
        <v>5.780271604557903</v>
      </c>
      <c r="DU227" s="64">
        <v>5.922611072875246</v>
      </c>
      <c r="DV227" s="64">
        <v>6.017974533274869</v>
      </c>
      <c r="DW227" s="64">
        <v>6.078431504506284</v>
      </c>
      <c r="DX227" s="64">
        <v>6.102290942064848</v>
      </c>
      <c r="DY227" s="64">
        <v>6.044369585772462</v>
      </c>
      <c r="DZ227" s="64">
        <v>5.996862129814633</v>
      </c>
      <c r="EA227" s="64">
        <v>5.862815328347028</v>
      </c>
      <c r="EB227" s="64">
        <v>5.5947411238321445</v>
      </c>
      <c r="EC227" s="64">
        <v>5.2989448087924105</v>
      </c>
      <c r="ED227" s="64">
        <v>4.998781139350242</v>
      </c>
      <c r="EE227" s="64">
        <v>4.753532514022781</v>
      </c>
      <c r="EF227" s="64">
        <v>4.642373856368935</v>
      </c>
      <c r="EG227" s="64">
        <v>4.438387336114723</v>
      </c>
      <c r="EH227" s="64">
        <v>4.29021853951829</v>
      </c>
      <c r="EI227" s="64">
        <v>4.120542507482031</v>
      </c>
      <c r="EJ227" s="64">
        <v>3.965021355412439</v>
      </c>
      <c r="EK227" s="64">
        <v>3.8382160587907275</v>
      </c>
      <c r="EL227" s="64">
        <v>3.6877017906999785</v>
      </c>
      <c r="EM227" s="64">
        <v>3.5495515746257222</v>
      </c>
      <c r="EN227" s="64">
        <v>3.570649816236223</v>
      </c>
      <c r="EO227" s="64">
        <v>3.582891875722377</v>
      </c>
      <c r="EP227" s="64">
        <v>3.6106071682074066</v>
      </c>
      <c r="EQ227" s="64">
        <v>3.6936360097143335</v>
      </c>
      <c r="ER227" s="64">
        <v>3.6672228692235342</v>
      </c>
      <c r="ES227" s="64">
        <v>3.6872573111024014</v>
      </c>
      <c r="ET227" s="64">
        <v>3.6991163344489375</v>
      </c>
      <c r="EU227" s="64">
        <v>3.761146362203156</v>
      </c>
      <c r="EV227" s="64">
        <v>3.8285404205495084</v>
      </c>
      <c r="EW227" s="64">
        <v>3.867703367923468</v>
      </c>
      <c r="EX227" s="64">
        <v>3.939019501791281</v>
      </c>
      <c r="EY227" s="64">
        <v>4.025228036663788</v>
      </c>
      <c r="EZ227" s="64">
        <v>4.1543631896048625</v>
      </c>
      <c r="FA227" s="64">
        <v>4.286547898268104</v>
      </c>
      <c r="FB227" s="64">
        <v>4.409672675360592</v>
      </c>
      <c r="FC227" s="64">
        <v>4.48847463277895</v>
      </c>
      <c r="FD227" s="64">
        <v>4.587858405821399</v>
      </c>
      <c r="FE227" s="64">
        <v>4.649986509807776</v>
      </c>
      <c r="FF227" s="64">
        <v>4.670739689821702</v>
      </c>
    </row>
    <row r="228" spans="1:162" ht="12.75">
      <c r="A228" t="s">
        <v>291</v>
      </c>
      <c r="B228" s="64">
        <v>12.77479009919539</v>
      </c>
      <c r="C228" s="64">
        <v>12.204679667195194</v>
      </c>
      <c r="D228" s="64">
        <v>11.755384528962415</v>
      </c>
      <c r="E228" s="64">
        <v>11.222924678770651</v>
      </c>
      <c r="F228" s="64">
        <v>10.691997456502493</v>
      </c>
      <c r="G228" s="64">
        <v>10.178937874146078</v>
      </c>
      <c r="H228" s="64">
        <v>9.768039163701943</v>
      </c>
      <c r="I228" s="64">
        <v>9.305546420827586</v>
      </c>
      <c r="J228" s="64">
        <v>8.797992585785135</v>
      </c>
      <c r="K228" s="64">
        <v>8.256502983250982</v>
      </c>
      <c r="L228" s="64">
        <v>7.951613299990716</v>
      </c>
      <c r="M228" s="64">
        <v>7.606666154481517</v>
      </c>
      <c r="N228" s="64">
        <v>7.254030847943663</v>
      </c>
      <c r="O228" s="64">
        <v>6.936383140322602</v>
      </c>
      <c r="P228" s="64">
        <v>6.674588042740478</v>
      </c>
      <c r="Q228" s="64">
        <v>6.490874655266235</v>
      </c>
      <c r="R228" s="64">
        <v>6.343836506576372</v>
      </c>
      <c r="S228" s="64">
        <v>6.33012286638117</v>
      </c>
      <c r="T228" s="64">
        <v>6.33288504924595</v>
      </c>
      <c r="U228" s="64">
        <v>6.421600551561759</v>
      </c>
      <c r="V228" s="64">
        <v>6.510278963668462</v>
      </c>
      <c r="W228" s="64">
        <v>6.694593306414851</v>
      </c>
      <c r="X228" s="64">
        <v>6.870487998570483</v>
      </c>
      <c r="Y228" s="64">
        <v>7.119244006277285</v>
      </c>
      <c r="Z228" s="64">
        <v>7.338289606264627</v>
      </c>
      <c r="AA228" s="64">
        <v>7.683376087037033</v>
      </c>
      <c r="AB228" s="64">
        <v>7.974499554961908</v>
      </c>
      <c r="AC228" s="64">
        <v>8.124513427566926</v>
      </c>
      <c r="AD228" s="64">
        <v>8.261838814342925</v>
      </c>
      <c r="AE228" s="64">
        <v>8.38469728593669</v>
      </c>
      <c r="AF228" s="64">
        <v>8.496783640824729</v>
      </c>
      <c r="AG228" s="64">
        <v>8.779137270152477</v>
      </c>
      <c r="AH228" s="64">
        <v>9.011780385992312</v>
      </c>
      <c r="AI228" s="64">
        <v>9.09913747888596</v>
      </c>
      <c r="AJ228" s="64">
        <v>9.382449832677729</v>
      </c>
      <c r="AK228" s="64">
        <v>9.759829062511002</v>
      </c>
      <c r="AL228" s="64">
        <v>10.129026478238302</v>
      </c>
      <c r="AM228" s="64">
        <v>10.439836394914531</v>
      </c>
      <c r="AN228" s="64">
        <v>10.668729453813965</v>
      </c>
      <c r="AO228" s="64">
        <v>11.036607467668988</v>
      </c>
      <c r="AP228" s="64">
        <v>11.368066068534226</v>
      </c>
      <c r="AQ228" s="64">
        <v>11.569132446600603</v>
      </c>
      <c r="AR228" s="64">
        <v>11.823548041137073</v>
      </c>
      <c r="AS228" s="64">
        <v>11.998315098423681</v>
      </c>
      <c r="AT228" s="64">
        <v>12.16460557432404</v>
      </c>
      <c r="AU228" s="64">
        <v>12.455273441425865</v>
      </c>
      <c r="AV228" s="64">
        <v>12.516531111922369</v>
      </c>
      <c r="AW228" s="64">
        <v>12.505421786359742</v>
      </c>
      <c r="AX228" s="64">
        <v>12.547334121715267</v>
      </c>
      <c r="AY228" s="64">
        <v>12.598304263658056</v>
      </c>
      <c r="AZ228" s="64">
        <v>12.485525533975277</v>
      </c>
      <c r="BA228" s="64">
        <v>12.133052602252862</v>
      </c>
      <c r="BB228" s="64">
        <v>11.842142646661806</v>
      </c>
      <c r="BC228" s="64">
        <v>11.669816099335257</v>
      </c>
      <c r="BD228" s="64">
        <v>11.44112140115129</v>
      </c>
      <c r="BE228" s="64">
        <v>11.244138130774074</v>
      </c>
      <c r="BF228" s="64">
        <v>11.072544096431423</v>
      </c>
      <c r="BG228" s="64">
        <v>11.040288328876848</v>
      </c>
      <c r="BH228" s="64">
        <v>11.137382947448764</v>
      </c>
      <c r="BI228" s="64">
        <v>11.247665837614932</v>
      </c>
      <c r="BJ228" s="64">
        <v>11.598720099543579</v>
      </c>
      <c r="BK228" s="64">
        <v>11.714082442705697</v>
      </c>
      <c r="BL228" s="64">
        <v>11.626004446513043</v>
      </c>
      <c r="BM228" s="64">
        <v>11.753258055337815</v>
      </c>
      <c r="BN228" s="64">
        <v>11.8559063025683</v>
      </c>
      <c r="BO228" s="64">
        <v>11.976889310573503</v>
      </c>
      <c r="BP228" s="64">
        <v>12.018460864986281</v>
      </c>
      <c r="BQ228" s="64">
        <v>11.917164552270732</v>
      </c>
      <c r="BR228" s="64">
        <v>11.759395816037925</v>
      </c>
      <c r="BS228" s="64">
        <v>11.432379802029049</v>
      </c>
      <c r="BT228" s="64">
        <v>11.036529279459728</v>
      </c>
      <c r="BU228" s="64">
        <v>10.64782681322829</v>
      </c>
      <c r="BV228" s="64">
        <v>10.167665841118165</v>
      </c>
      <c r="BW228" s="64">
        <v>9.610020495011279</v>
      </c>
      <c r="BX228" s="64">
        <v>9.4209373804125</v>
      </c>
      <c r="BY228" s="64">
        <v>9.178698323355574</v>
      </c>
      <c r="BZ228" s="64">
        <v>8.978505779780825</v>
      </c>
      <c r="CA228" s="64">
        <v>8.754381507344034</v>
      </c>
      <c r="CB228" s="64">
        <v>8.610817338578071</v>
      </c>
      <c r="CC228" s="64">
        <v>8.410558179146571</v>
      </c>
      <c r="CD228" s="64">
        <v>8.240701721848314</v>
      </c>
      <c r="CE228" s="64">
        <v>8.16886401424381</v>
      </c>
      <c r="CF228" s="64">
        <v>8.119104601464509</v>
      </c>
      <c r="CG228" s="64">
        <v>8.040429011366639</v>
      </c>
      <c r="CH228" s="64">
        <v>7.7561858070796035</v>
      </c>
      <c r="CI228" s="64">
        <v>7.6370842791478</v>
      </c>
      <c r="CJ228" s="64">
        <v>7.604749785457703</v>
      </c>
      <c r="CK228" s="64">
        <v>7.676584307605137</v>
      </c>
      <c r="CL228" s="64">
        <v>7.684968600276754</v>
      </c>
      <c r="CM228" s="64">
        <v>7.710015141762873</v>
      </c>
      <c r="CN228" s="64">
        <v>7.729155770102042</v>
      </c>
      <c r="CO228" s="64">
        <v>7.808820997979885</v>
      </c>
      <c r="CP228" s="64">
        <v>7.832162288885861</v>
      </c>
      <c r="CQ228" s="64">
        <v>7.686096546839622</v>
      </c>
      <c r="CR228" s="64">
        <v>7.465831486478016</v>
      </c>
      <c r="CS228" s="64">
        <v>7.222466950709369</v>
      </c>
      <c r="CT228" s="64">
        <v>7.036629092268282</v>
      </c>
      <c r="CU228" s="64">
        <v>6.901007670579713</v>
      </c>
      <c r="CV228" s="64">
        <v>6.773225448872052</v>
      </c>
      <c r="CW228" s="64">
        <v>6.608100581481021</v>
      </c>
      <c r="CX228" s="64">
        <v>6.410820372812999</v>
      </c>
      <c r="CY228" s="64">
        <v>6.241714169325349</v>
      </c>
      <c r="CZ228" s="64">
        <v>6.153636918362465</v>
      </c>
      <c r="DA228" s="64">
        <v>6.031910853615123</v>
      </c>
      <c r="DB228" s="64">
        <v>5.899859403547936</v>
      </c>
      <c r="DC228" s="64">
        <v>5.7742654371780056</v>
      </c>
      <c r="DD228" s="64">
        <v>5.674470815288619</v>
      </c>
      <c r="DE228" s="64">
        <v>5.633356669211179</v>
      </c>
      <c r="DF228" s="64">
        <v>5.604309874894998</v>
      </c>
      <c r="DG228" s="64">
        <v>5.715227967359728</v>
      </c>
      <c r="DH228" s="64">
        <v>5.856890592037047</v>
      </c>
      <c r="DI228" s="64">
        <v>6.027984144821414</v>
      </c>
      <c r="DJ228" s="64">
        <v>6.312100856340387</v>
      </c>
      <c r="DK228" s="64">
        <v>6.5589538079780185</v>
      </c>
      <c r="DL228" s="64">
        <v>6.730351826801512</v>
      </c>
      <c r="DM228" s="64">
        <v>6.988848518882819</v>
      </c>
      <c r="DN228" s="64">
        <v>7.296478974667877</v>
      </c>
      <c r="DO228" s="64">
        <v>7.654504854585061</v>
      </c>
      <c r="DP228" s="64">
        <v>7.992212301126259</v>
      </c>
      <c r="DQ228" s="64">
        <v>8.271277626610802</v>
      </c>
      <c r="DR228" s="64">
        <v>8.65425403978906</v>
      </c>
      <c r="DS228" s="64">
        <v>8.807135006020813</v>
      </c>
      <c r="DT228" s="64">
        <v>8.904002554661846</v>
      </c>
      <c r="DU228" s="64">
        <v>8.947291048021016</v>
      </c>
      <c r="DV228" s="64">
        <v>8.973111618873695</v>
      </c>
      <c r="DW228" s="64">
        <v>8.972963973865332</v>
      </c>
      <c r="DX228" s="64">
        <v>8.945541541477743</v>
      </c>
      <c r="DY228" s="64">
        <v>8.809844131751436</v>
      </c>
      <c r="DZ228" s="64">
        <v>8.625611705824632</v>
      </c>
      <c r="EA228" s="64">
        <v>8.452566830517208</v>
      </c>
      <c r="EB228" s="64">
        <v>8.207568782904195</v>
      </c>
      <c r="EC228" s="64">
        <v>8.003479586263184</v>
      </c>
      <c r="ED228" s="64">
        <v>7.70788223222915</v>
      </c>
      <c r="EE228" s="64">
        <v>7.464533259736531</v>
      </c>
      <c r="EF228" s="64">
        <v>7.187023717054263</v>
      </c>
      <c r="EG228" s="64">
        <v>6.920997184649502</v>
      </c>
      <c r="EH228" s="64">
        <v>6.623688127535612</v>
      </c>
      <c r="EI228" s="64">
        <v>6.338611580810806</v>
      </c>
      <c r="EJ228" s="64">
        <v>6.132876274640146</v>
      </c>
      <c r="EK228" s="64">
        <v>5.9751914798202295</v>
      </c>
      <c r="EL228" s="64">
        <v>5.820706626431018</v>
      </c>
      <c r="EM228" s="64">
        <v>5.655897889727346</v>
      </c>
      <c r="EN228" s="64">
        <v>5.509581047058003</v>
      </c>
      <c r="EO228" s="64">
        <v>5.361765128989635</v>
      </c>
      <c r="EP228" s="64">
        <v>5.16386257197614</v>
      </c>
      <c r="EQ228" s="64">
        <v>5.132519313340885</v>
      </c>
      <c r="ER228" s="64">
        <v>5.152976734687873</v>
      </c>
      <c r="ES228" s="64">
        <v>5.237283931484461</v>
      </c>
      <c r="ET228" s="64">
        <v>5.259861127809201</v>
      </c>
      <c r="EU228" s="64">
        <v>5.308077759558769</v>
      </c>
      <c r="EV228" s="64">
        <v>5.3278596199612265</v>
      </c>
      <c r="EW228" s="64">
        <v>5.28995968345973</v>
      </c>
      <c r="EX228" s="64">
        <v>5.303628674120816</v>
      </c>
      <c r="EY228" s="64">
        <v>5.383083949250719</v>
      </c>
      <c r="EZ228" s="64">
        <v>5.484471799243927</v>
      </c>
      <c r="FA228" s="64">
        <v>5.569712437981696</v>
      </c>
      <c r="FB228" s="64">
        <v>5.663515754507336</v>
      </c>
      <c r="FC228" s="64">
        <v>5.684748560579039</v>
      </c>
      <c r="FD228" s="64">
        <v>5.746873227723936</v>
      </c>
      <c r="FE228" s="64">
        <v>5.794231991220102</v>
      </c>
      <c r="FF228" s="64">
        <v>5.8566519958943895</v>
      </c>
    </row>
    <row r="229" spans="1:162" ht="12.75">
      <c r="A229" t="s">
        <v>292</v>
      </c>
      <c r="B229" s="64">
        <v>4.841424736602679</v>
      </c>
      <c r="C229" s="64">
        <v>4.665791964231768</v>
      </c>
      <c r="D229" s="64">
        <v>4.5291656895301795</v>
      </c>
      <c r="E229" s="64">
        <v>4.394473866295277</v>
      </c>
      <c r="F229" s="64">
        <v>4.265812564367631</v>
      </c>
      <c r="G229" s="64">
        <v>4.15262936205383</v>
      </c>
      <c r="H229" s="64">
        <v>4.040998728164982</v>
      </c>
      <c r="I229" s="64">
        <v>3.9265863870708615</v>
      </c>
      <c r="J229" s="64">
        <v>3.8256724344807407</v>
      </c>
      <c r="K229" s="64">
        <v>3.713588250055743</v>
      </c>
      <c r="L229" s="64">
        <v>3.6192919035881346</v>
      </c>
      <c r="M229" s="64">
        <v>3.54194518399675</v>
      </c>
      <c r="N229" s="64">
        <v>3.49310322268164</v>
      </c>
      <c r="O229" s="64">
        <v>3.4504235220751096</v>
      </c>
      <c r="P229" s="64">
        <v>3.414354964023662</v>
      </c>
      <c r="Q229" s="64">
        <v>3.4093479515847758</v>
      </c>
      <c r="R229" s="64">
        <v>3.408598760555922</v>
      </c>
      <c r="S229" s="64">
        <v>3.43013467780951</v>
      </c>
      <c r="T229" s="64">
        <v>3.4810391201962627</v>
      </c>
      <c r="U229" s="64">
        <v>3.5301229604118323</v>
      </c>
      <c r="V229" s="64">
        <v>3.5648795907559907</v>
      </c>
      <c r="W229" s="64">
        <v>3.6742407164076183</v>
      </c>
      <c r="X229" s="64">
        <v>3.823577266007298</v>
      </c>
      <c r="Y229" s="64">
        <v>4.007620138360045</v>
      </c>
      <c r="Z229" s="64">
        <v>4.214517562339588</v>
      </c>
      <c r="AA229" s="64">
        <v>4.432079613774152</v>
      </c>
      <c r="AB229" s="64">
        <v>4.622666466616474</v>
      </c>
      <c r="AC229" s="64">
        <v>4.861925760044807</v>
      </c>
      <c r="AD229" s="64">
        <v>5.011450332638915</v>
      </c>
      <c r="AE229" s="64">
        <v>5.2045688676587805</v>
      </c>
      <c r="AF229" s="64">
        <v>5.3689017950089175</v>
      </c>
      <c r="AG229" s="64">
        <v>5.631376591091107</v>
      </c>
      <c r="AH229" s="64">
        <v>5.874568619102695</v>
      </c>
      <c r="AI229" s="64">
        <v>6.098676562302699</v>
      </c>
      <c r="AJ229" s="64">
        <v>6.367226357452986</v>
      </c>
      <c r="AK229" s="64">
        <v>6.665392008757191</v>
      </c>
      <c r="AL229" s="64">
        <v>6.870966943286074</v>
      </c>
      <c r="AM229" s="64">
        <v>7.0315621753040425</v>
      </c>
      <c r="AN229" s="64">
        <v>7.218636265746561</v>
      </c>
      <c r="AO229" s="64">
        <v>7.398485411280902</v>
      </c>
      <c r="AP229" s="64">
        <v>7.731204475672899</v>
      </c>
      <c r="AQ229" s="64">
        <v>7.912419784862654</v>
      </c>
      <c r="AR229" s="64">
        <v>8.14746714506591</v>
      </c>
      <c r="AS229" s="64">
        <v>8.34960127239646</v>
      </c>
      <c r="AT229" s="64">
        <v>8.56822390095974</v>
      </c>
      <c r="AU229" s="64">
        <v>8.824657110739123</v>
      </c>
      <c r="AV229" s="64">
        <v>9.033423543171766</v>
      </c>
      <c r="AW229" s="64">
        <v>9.117163132258954</v>
      </c>
      <c r="AX229" s="64">
        <v>9.212393258947467</v>
      </c>
      <c r="AY229" s="64">
        <v>9.306861890698412</v>
      </c>
      <c r="AZ229" s="64">
        <v>9.33265665268447</v>
      </c>
      <c r="BA229" s="64">
        <v>9.238180181405939</v>
      </c>
      <c r="BB229" s="64">
        <v>9.084202255466996</v>
      </c>
      <c r="BC229" s="64">
        <v>8.995084383998895</v>
      </c>
      <c r="BD229" s="64">
        <v>8.866307759115626</v>
      </c>
      <c r="BE229" s="64">
        <v>8.703210696318928</v>
      </c>
      <c r="BF229" s="64">
        <v>8.568157668084082</v>
      </c>
      <c r="BG229" s="64">
        <v>8.446866157534993</v>
      </c>
      <c r="BH229" s="64">
        <v>8.336521034721839</v>
      </c>
      <c r="BI229" s="64">
        <v>8.21076743198436</v>
      </c>
      <c r="BJ229" s="64">
        <v>8.096412519081513</v>
      </c>
      <c r="BK229" s="64">
        <v>8.06172167763073</v>
      </c>
      <c r="BL229" s="64">
        <v>8.001722937717107</v>
      </c>
      <c r="BM229" s="64">
        <v>7.939450710797224</v>
      </c>
      <c r="BN229" s="64">
        <v>7.837945809802577</v>
      </c>
      <c r="BO229" s="64">
        <v>7.76342303996205</v>
      </c>
      <c r="BP229" s="64">
        <v>7.759607095458182</v>
      </c>
      <c r="BQ229" s="64">
        <v>7.749676831690615</v>
      </c>
      <c r="BR229" s="64">
        <v>7.710809635353065</v>
      </c>
      <c r="BS229" s="64">
        <v>7.581354878819958</v>
      </c>
      <c r="BT229" s="64">
        <v>7.416293717668979</v>
      </c>
      <c r="BU229" s="64">
        <v>7.2663897045707095</v>
      </c>
      <c r="BV229" s="64">
        <v>7.133150807219803</v>
      </c>
      <c r="BW229" s="64">
        <v>6.913931831538608</v>
      </c>
      <c r="BX229" s="64">
        <v>6.731968207661704</v>
      </c>
      <c r="BY229" s="64">
        <v>6.668814118792113</v>
      </c>
      <c r="BZ229" s="64">
        <v>6.611738029977115</v>
      </c>
      <c r="CA229" s="64">
        <v>6.497281980171553</v>
      </c>
      <c r="CB229" s="64">
        <v>6.310967980957294</v>
      </c>
      <c r="CC229" s="64">
        <v>6.0746318464629505</v>
      </c>
      <c r="CD229" s="64">
        <v>5.832786872203059</v>
      </c>
      <c r="CE229" s="64">
        <v>5.686267262431609</v>
      </c>
      <c r="CF229" s="64">
        <v>5.5093192875794825</v>
      </c>
      <c r="CG229" s="64">
        <v>5.46871262669396</v>
      </c>
      <c r="CH229" s="64">
        <v>5.44525135531014</v>
      </c>
      <c r="CI229" s="64">
        <v>5.395817121806886</v>
      </c>
      <c r="CJ229" s="64">
        <v>5.36206139244175</v>
      </c>
      <c r="CK229" s="64">
        <v>5.221211365740905</v>
      </c>
      <c r="CL229" s="64">
        <v>5.083383566948782</v>
      </c>
      <c r="CM229" s="64">
        <v>5.018414089879503</v>
      </c>
      <c r="CN229" s="64">
        <v>4.9484402031470465</v>
      </c>
      <c r="CO229" s="64">
        <v>4.894355639090935</v>
      </c>
      <c r="CP229" s="64">
        <v>4.825852915094113</v>
      </c>
      <c r="CQ229" s="64">
        <v>4.70321047447659</v>
      </c>
      <c r="CR229" s="64">
        <v>4.540561336772039</v>
      </c>
      <c r="CS229" s="64">
        <v>4.293501810611878</v>
      </c>
      <c r="CT229" s="64">
        <v>4.088386377327909</v>
      </c>
      <c r="CU229" s="64">
        <v>3.9142420998974896</v>
      </c>
      <c r="CV229" s="64">
        <v>3.761080566860983</v>
      </c>
      <c r="CW229" s="64">
        <v>3.6689032431344764</v>
      </c>
      <c r="CX229" s="64">
        <v>3.6169054764395896</v>
      </c>
      <c r="CY229" s="64">
        <v>3.57674780324704</v>
      </c>
      <c r="CZ229" s="64">
        <v>3.5723679712411784</v>
      </c>
      <c r="DA229" s="64">
        <v>3.5559538996766924</v>
      </c>
      <c r="DB229" s="64">
        <v>3.4865853226654013</v>
      </c>
      <c r="DC229" s="64">
        <v>3.381685649335926</v>
      </c>
      <c r="DD229" s="64">
        <v>3.3541000180447313</v>
      </c>
      <c r="DE229" s="64">
        <v>3.4170262141484513</v>
      </c>
      <c r="DF229" s="64">
        <v>3.4791050787490314</v>
      </c>
      <c r="DG229" s="64">
        <v>3.6304751393552785</v>
      </c>
      <c r="DH229" s="64">
        <v>3.7889598003988247</v>
      </c>
      <c r="DI229" s="64">
        <v>3.9691586408882085</v>
      </c>
      <c r="DJ229" s="64">
        <v>4.097286911123593</v>
      </c>
      <c r="DK229" s="64">
        <v>4.177313434115261</v>
      </c>
      <c r="DL229" s="64">
        <v>4.282795945074201</v>
      </c>
      <c r="DM229" s="64">
        <v>4.457737514903996</v>
      </c>
      <c r="DN229" s="64">
        <v>4.6530092475381695</v>
      </c>
      <c r="DO229" s="64">
        <v>4.910365714724864</v>
      </c>
      <c r="DP229" s="64">
        <v>5.105787549989352</v>
      </c>
      <c r="DQ229" s="64">
        <v>5.259870788180803</v>
      </c>
      <c r="DR229" s="64">
        <v>5.478118069783722</v>
      </c>
      <c r="DS229" s="64">
        <v>5.5298289345141045</v>
      </c>
      <c r="DT229" s="64">
        <v>5.5401574847031725</v>
      </c>
      <c r="DU229" s="64">
        <v>5.556857778476625</v>
      </c>
      <c r="DV229" s="64">
        <v>5.598773721214059</v>
      </c>
      <c r="DW229" s="64">
        <v>5.6398674595292135</v>
      </c>
      <c r="DX229" s="64">
        <v>5.629633002302756</v>
      </c>
      <c r="DY229" s="64">
        <v>5.5397284665874835</v>
      </c>
      <c r="DZ229" s="64">
        <v>5.566859346420389</v>
      </c>
      <c r="EA229" s="64">
        <v>5.497228054073532</v>
      </c>
      <c r="EB229" s="64">
        <v>5.521963690330527</v>
      </c>
      <c r="EC229" s="64">
        <v>5.4794840776293325</v>
      </c>
      <c r="ED229" s="64">
        <v>5.339424742412671</v>
      </c>
      <c r="EE229" s="64">
        <v>5.282246332156918</v>
      </c>
      <c r="EF229" s="64">
        <v>5.222886236181005</v>
      </c>
      <c r="EG229" s="64">
        <v>5.081323973739059</v>
      </c>
      <c r="EH229" s="64">
        <v>4.943319560842051</v>
      </c>
      <c r="EI229" s="64">
        <v>4.806820544356399</v>
      </c>
      <c r="EJ229" s="64">
        <v>4.686378287789919</v>
      </c>
      <c r="EK229" s="64">
        <v>4.592430303831659</v>
      </c>
      <c r="EL229" s="64">
        <v>4.4108274959285785</v>
      </c>
      <c r="EM229" s="64">
        <v>4.327191400755933</v>
      </c>
      <c r="EN229" s="64">
        <v>4.192824685748396</v>
      </c>
      <c r="EO229" s="64">
        <v>4.078636418637729</v>
      </c>
      <c r="EP229" s="64">
        <v>3.974140137534082</v>
      </c>
      <c r="EQ229" s="64">
        <v>3.919297471306011</v>
      </c>
      <c r="ER229" s="64">
        <v>3.9006480024085124</v>
      </c>
      <c r="ES229" s="64">
        <v>3.9314120655771423</v>
      </c>
      <c r="ET229" s="64">
        <v>3.9801013776191585</v>
      </c>
      <c r="EU229" s="64">
        <v>4.052044408054515</v>
      </c>
      <c r="EV229" s="64">
        <v>4.1124729377145135</v>
      </c>
      <c r="EW229" s="64">
        <v>4.170369676592723</v>
      </c>
      <c r="EX229" s="64">
        <v>4.234420270172069</v>
      </c>
      <c r="EY229" s="64">
        <v>4.258998373029019</v>
      </c>
      <c r="EZ229" s="64">
        <v>4.339333514470353</v>
      </c>
      <c r="FA229" s="64">
        <v>4.4318051664133895</v>
      </c>
      <c r="FB229" s="64">
        <v>4.494750941336506</v>
      </c>
      <c r="FC229" s="64">
        <v>4.522205614317117</v>
      </c>
      <c r="FD229" s="64">
        <v>4.566397798044184</v>
      </c>
      <c r="FE229" s="64">
        <v>4.634443681312802</v>
      </c>
      <c r="FF229" s="64">
        <v>4.703201829735643</v>
      </c>
    </row>
    <row r="230" spans="1:162" ht="12.75">
      <c r="A230" t="s">
        <v>293</v>
      </c>
      <c r="B230" s="64">
        <v>7.74766809186124</v>
      </c>
      <c r="C230" s="64">
        <v>7.421076815532277</v>
      </c>
      <c r="D230" s="64">
        <v>7.0792539516068205</v>
      </c>
      <c r="E230" s="64">
        <v>6.839681855834538</v>
      </c>
      <c r="F230" s="64">
        <v>6.644513938308003</v>
      </c>
      <c r="G230" s="64">
        <v>6.445813700759985</v>
      </c>
      <c r="H230" s="64">
        <v>6.264428075893799</v>
      </c>
      <c r="I230" s="64">
        <v>6.120446649646684</v>
      </c>
      <c r="J230" s="64">
        <v>5.997968351438607</v>
      </c>
      <c r="K230" s="64">
        <v>5.8386873816080955</v>
      </c>
      <c r="L230" s="64">
        <v>5.79669993503331</v>
      </c>
      <c r="M230" s="64">
        <v>5.746161752848301</v>
      </c>
      <c r="N230" s="64">
        <v>5.685290703366705</v>
      </c>
      <c r="O230" s="64">
        <v>5.68286226266191</v>
      </c>
      <c r="P230" s="64">
        <v>5.724131660135239</v>
      </c>
      <c r="Q230" s="64">
        <v>5.775587480648343</v>
      </c>
      <c r="R230" s="64">
        <v>5.790604710729142</v>
      </c>
      <c r="S230" s="64">
        <v>5.757311934662492</v>
      </c>
      <c r="T230" s="64">
        <v>5.773008000623037</v>
      </c>
      <c r="U230" s="64">
        <v>5.720308316234328</v>
      </c>
      <c r="V230" s="64">
        <v>5.694482725565447</v>
      </c>
      <c r="W230" s="64">
        <v>5.7171217450533005</v>
      </c>
      <c r="X230" s="64">
        <v>5.709103583675918</v>
      </c>
      <c r="Y230" s="64">
        <v>5.784428934959666</v>
      </c>
      <c r="Z230" s="64">
        <v>5.885992007919526</v>
      </c>
      <c r="AA230" s="64">
        <v>6.035907501835601</v>
      </c>
      <c r="AB230" s="64">
        <v>6.262032598322921</v>
      </c>
      <c r="AC230" s="64">
        <v>6.556799069978381</v>
      </c>
      <c r="AD230" s="64">
        <v>6.829759334897152</v>
      </c>
      <c r="AE230" s="64">
        <v>7.18194666537104</v>
      </c>
      <c r="AF230" s="64">
        <v>7.521877868830704</v>
      </c>
      <c r="AG230" s="64">
        <v>7.911804115827592</v>
      </c>
      <c r="AH230" s="64">
        <v>8.250983484833748</v>
      </c>
      <c r="AI230" s="64">
        <v>8.604082674486234</v>
      </c>
      <c r="AJ230" s="64">
        <v>9.04231957977452</v>
      </c>
      <c r="AK230" s="64">
        <v>9.45970095504952</v>
      </c>
      <c r="AL230" s="64">
        <v>10.046680278078483</v>
      </c>
      <c r="AM230" s="64">
        <v>10.372160091709892</v>
      </c>
      <c r="AN230" s="64">
        <v>10.586655927884719</v>
      </c>
      <c r="AO230" s="64">
        <v>10.745470838123452</v>
      </c>
      <c r="AP230" s="64">
        <v>10.690900689153315</v>
      </c>
      <c r="AQ230" s="64">
        <v>10.602070683639012</v>
      </c>
      <c r="AR230" s="64">
        <v>10.467895927928057</v>
      </c>
      <c r="AS230" s="64">
        <v>10.441971735629059</v>
      </c>
      <c r="AT230" s="64">
        <v>10.552207739554317</v>
      </c>
      <c r="AU230" s="64">
        <v>10.497164342267087</v>
      </c>
      <c r="AV230" s="64">
        <v>10.598833192445547</v>
      </c>
      <c r="AW230" s="64">
        <v>10.729135382270291</v>
      </c>
      <c r="AX230" s="64">
        <v>10.689583795067165</v>
      </c>
      <c r="AY230" s="64">
        <v>10.706234034132004</v>
      </c>
      <c r="AZ230" s="64">
        <v>10.672888365947118</v>
      </c>
      <c r="BA230" s="64">
        <v>10.583596163930821</v>
      </c>
      <c r="BB230" s="64">
        <v>10.65625987867054</v>
      </c>
      <c r="BC230" s="64">
        <v>10.818495188154834</v>
      </c>
      <c r="BD230" s="64">
        <v>10.732526003020178</v>
      </c>
      <c r="BE230" s="64">
        <v>10.420422800400024</v>
      </c>
      <c r="BF230" s="64">
        <v>10.055393853843983</v>
      </c>
      <c r="BG230" s="64">
        <v>9.784625562819524</v>
      </c>
      <c r="BH230" s="64">
        <v>9.40104438228494</v>
      </c>
      <c r="BI230" s="64">
        <v>9.06498094214919</v>
      </c>
      <c r="BJ230" s="64">
        <v>8.827645651273281</v>
      </c>
      <c r="BK230" s="64">
        <v>8.706393602510994</v>
      </c>
      <c r="BL230" s="64">
        <v>8.636023594042493</v>
      </c>
      <c r="BM230" s="64">
        <v>8.47499301182244</v>
      </c>
      <c r="BN230" s="64">
        <v>8.338854625510013</v>
      </c>
      <c r="BO230" s="64">
        <v>8.060766054982997</v>
      </c>
      <c r="BP230" s="64">
        <v>7.996872985785374</v>
      </c>
      <c r="BQ230" s="64">
        <v>7.991133969726282</v>
      </c>
      <c r="BR230" s="64">
        <v>7.949940953854263</v>
      </c>
      <c r="BS230" s="64">
        <v>7.940004788835712</v>
      </c>
      <c r="BT230" s="64">
        <v>7.966425917471702</v>
      </c>
      <c r="BU230" s="64">
        <v>7.933322042802082</v>
      </c>
      <c r="BV230" s="64">
        <v>7.821475160248703</v>
      </c>
      <c r="BW230" s="64">
        <v>7.667779423305212</v>
      </c>
      <c r="BX230" s="64">
        <v>7.555311308595464</v>
      </c>
      <c r="BY230" s="64">
        <v>7.476552166592005</v>
      </c>
      <c r="BZ230" s="64">
        <v>7.400065358471406</v>
      </c>
      <c r="CA230" s="64">
        <v>7.358634559020008</v>
      </c>
      <c r="CB230" s="64">
        <v>7.392770432954843</v>
      </c>
      <c r="CC230" s="64">
        <v>7.400590056836465</v>
      </c>
      <c r="CD230" s="64">
        <v>7.35498354935644</v>
      </c>
      <c r="CE230" s="64">
        <v>7.363698566198519</v>
      </c>
      <c r="CF230" s="64">
        <v>7.190665572803726</v>
      </c>
      <c r="CG230" s="64">
        <v>6.986256374213035</v>
      </c>
      <c r="CH230" s="64">
        <v>6.84228805895489</v>
      </c>
      <c r="CI230" s="64">
        <v>6.6181218866988045</v>
      </c>
      <c r="CJ230" s="64">
        <v>6.373110443195224</v>
      </c>
      <c r="CK230" s="64">
        <v>6.218905677555988</v>
      </c>
      <c r="CL230" s="64">
        <v>6.186574477894997</v>
      </c>
      <c r="CM230" s="64">
        <v>6.170149793436199</v>
      </c>
      <c r="CN230" s="64">
        <v>6.073491285327745</v>
      </c>
      <c r="CO230" s="64">
        <v>6.046789472612654</v>
      </c>
      <c r="CP230" s="64">
        <v>6.02597787192758</v>
      </c>
      <c r="CQ230" s="64">
        <v>5.971059541329795</v>
      </c>
      <c r="CR230" s="64">
        <v>5.93960209371092</v>
      </c>
      <c r="CS230" s="64">
        <v>5.824999658698307</v>
      </c>
      <c r="CT230" s="64">
        <v>5.659334416396387</v>
      </c>
      <c r="CU230" s="64">
        <v>5.564486244650417</v>
      </c>
      <c r="CV230" s="64">
        <v>5.428054509459417</v>
      </c>
      <c r="CW230" s="64">
        <v>5.333142196172486</v>
      </c>
      <c r="CX230" s="64">
        <v>5.14486079056317</v>
      </c>
      <c r="CY230" s="64">
        <v>4.969824370486319</v>
      </c>
      <c r="CZ230" s="64">
        <v>4.894962102995883</v>
      </c>
      <c r="DA230" s="64">
        <v>4.733924311834355</v>
      </c>
      <c r="DB230" s="64">
        <v>4.5784369310390955</v>
      </c>
      <c r="DC230" s="64">
        <v>4.453209091349262</v>
      </c>
      <c r="DD230" s="64">
        <v>4.323433562445089</v>
      </c>
      <c r="DE230" s="64">
        <v>4.259946832340973</v>
      </c>
      <c r="DF230" s="64">
        <v>4.158160596116114</v>
      </c>
      <c r="DG230" s="64">
        <v>4.132103890452932</v>
      </c>
      <c r="DH230" s="64">
        <v>4.149762283993909</v>
      </c>
      <c r="DI230" s="64">
        <v>4.147811066117414</v>
      </c>
      <c r="DJ230" s="64">
        <v>4.141261902475982</v>
      </c>
      <c r="DK230" s="64">
        <v>4.176324684299414</v>
      </c>
      <c r="DL230" s="64">
        <v>4.197336451030252</v>
      </c>
      <c r="DM230" s="64">
        <v>4.356746831277685</v>
      </c>
      <c r="DN230" s="64">
        <v>4.546899812558612</v>
      </c>
      <c r="DO230" s="64">
        <v>4.709287916352966</v>
      </c>
      <c r="DP230" s="64">
        <v>4.86294333150065</v>
      </c>
      <c r="DQ230" s="64">
        <v>5.038001157211066</v>
      </c>
      <c r="DR230" s="64">
        <v>5.262553095867686</v>
      </c>
      <c r="DS230" s="64">
        <v>5.3684856194267</v>
      </c>
      <c r="DT230" s="64">
        <v>5.467232386323812</v>
      </c>
      <c r="DU230" s="64">
        <v>5.593515107258207</v>
      </c>
      <c r="DV230" s="64">
        <v>5.751346579619885</v>
      </c>
      <c r="DW230" s="64">
        <v>5.843887618871812</v>
      </c>
      <c r="DX230" s="64">
        <v>5.900583826078222</v>
      </c>
      <c r="DY230" s="64">
        <v>5.8348085381186365</v>
      </c>
      <c r="DZ230" s="64">
        <v>5.781406557994891</v>
      </c>
      <c r="EA230" s="64">
        <v>5.710792479077576</v>
      </c>
      <c r="EB230" s="64">
        <v>5.6558846578834805</v>
      </c>
      <c r="EC230" s="64">
        <v>5.547026972165189</v>
      </c>
      <c r="ED230" s="64">
        <v>5.376148455138569</v>
      </c>
      <c r="EE230" s="64">
        <v>5.228878572857316</v>
      </c>
      <c r="EF230" s="64">
        <v>5.132671996696187</v>
      </c>
      <c r="EG230" s="64">
        <v>4.960920428888945</v>
      </c>
      <c r="EH230" s="64">
        <v>4.774472935180694</v>
      </c>
      <c r="EI230" s="64">
        <v>4.626065951430816</v>
      </c>
      <c r="EJ230" s="64">
        <v>4.47604497442964</v>
      </c>
      <c r="EK230" s="64">
        <v>4.326201900389719</v>
      </c>
      <c r="EL230" s="64">
        <v>4.172380443323532</v>
      </c>
      <c r="EM230" s="64">
        <v>4.026970515204635</v>
      </c>
      <c r="EN230" s="64">
        <v>3.8949200451123462</v>
      </c>
      <c r="EO230" s="64">
        <v>3.7957631871306106</v>
      </c>
      <c r="EP230" s="64">
        <v>3.7208512137712844</v>
      </c>
      <c r="EQ230" s="64">
        <v>3.7648705917789655</v>
      </c>
      <c r="ER230" s="64">
        <v>3.820297043672161</v>
      </c>
      <c r="ES230" s="64">
        <v>3.948628153194811</v>
      </c>
      <c r="ET230" s="64">
        <v>4.085411249121292</v>
      </c>
      <c r="EU230" s="64">
        <v>4.258138194012987</v>
      </c>
      <c r="EV230" s="64">
        <v>4.423866079906971</v>
      </c>
      <c r="EW230" s="64">
        <v>4.635143258517567</v>
      </c>
      <c r="EX230" s="64">
        <v>4.846776184025368</v>
      </c>
      <c r="EY230" s="64">
        <v>5.0555881336349815</v>
      </c>
      <c r="EZ230" s="64">
        <v>5.2537979024087855</v>
      </c>
      <c r="FA230" s="64">
        <v>5.4655788230792695</v>
      </c>
      <c r="FB230" s="64">
        <v>5.647366544411355</v>
      </c>
      <c r="FC230" s="64">
        <v>5.7062413896179836</v>
      </c>
      <c r="FD230" s="64">
        <v>5.722319544982688</v>
      </c>
      <c r="FE230" s="64">
        <v>5.7462420727534615</v>
      </c>
      <c r="FF230" s="64">
        <v>5.762785230235832</v>
      </c>
    </row>
    <row r="231" spans="1:162" ht="12.75">
      <c r="A231" t="s">
        <v>247</v>
      </c>
      <c r="B231" s="64">
        <v>6.387018393826373</v>
      </c>
      <c r="C231" s="64">
        <v>6.186324118258333</v>
      </c>
      <c r="D231" s="64">
        <v>6.020366980299215</v>
      </c>
      <c r="E231" s="64">
        <v>5.835083766600595</v>
      </c>
      <c r="F231" s="64">
        <v>5.632721442957671</v>
      </c>
      <c r="G231" s="64">
        <v>5.4998392072335855</v>
      </c>
      <c r="H231" s="64">
        <v>5.350984372831877</v>
      </c>
      <c r="I231" s="64">
        <v>5.201065747652576</v>
      </c>
      <c r="J231" s="64">
        <v>4.977588895426432</v>
      </c>
      <c r="K231" s="64">
        <v>4.883613426450962</v>
      </c>
      <c r="L231" s="64">
        <v>4.819587469458254</v>
      </c>
      <c r="M231" s="64">
        <v>4.716123909581864</v>
      </c>
      <c r="N231" s="64">
        <v>4.72236915960376</v>
      </c>
      <c r="O231" s="64">
        <v>4.591456744479806</v>
      </c>
      <c r="P231" s="64">
        <v>4.526181209348208</v>
      </c>
      <c r="Q231" s="64">
        <v>4.5281416308283156</v>
      </c>
      <c r="R231" s="64">
        <v>4.565586343273652</v>
      </c>
      <c r="S231" s="64">
        <v>4.5808980145854985</v>
      </c>
      <c r="T231" s="64">
        <v>4.58679258102694</v>
      </c>
      <c r="U231" s="64">
        <v>4.645399886520497</v>
      </c>
      <c r="V231" s="64">
        <v>4.641186915898925</v>
      </c>
      <c r="W231" s="64">
        <v>4.821967940429949</v>
      </c>
      <c r="X231" s="64">
        <v>4.9850597069315725</v>
      </c>
      <c r="Y231" s="64">
        <v>5.195289961610574</v>
      </c>
      <c r="Z231" s="64">
        <v>5.3624176794513225</v>
      </c>
      <c r="AA231" s="64">
        <v>5.661728130481369</v>
      </c>
      <c r="AB231" s="64">
        <v>5.689048639040451</v>
      </c>
      <c r="AC231" s="64">
        <v>5.709970770236978</v>
      </c>
      <c r="AD231" s="64">
        <v>5.688171126697643</v>
      </c>
      <c r="AE231" s="64">
        <v>5.692548830947136</v>
      </c>
      <c r="AF231" s="64">
        <v>5.70683386313548</v>
      </c>
      <c r="AG231" s="64">
        <v>5.829123123769885</v>
      </c>
      <c r="AH231" s="64">
        <v>5.900648978328385</v>
      </c>
      <c r="AI231" s="64">
        <v>5.873618387611085</v>
      </c>
      <c r="AJ231" s="64">
        <v>5.8029855724744435</v>
      </c>
      <c r="AK231" s="64">
        <v>5.907703931894436</v>
      </c>
      <c r="AL231" s="64">
        <v>6.042828940924314</v>
      </c>
      <c r="AM231" s="64">
        <v>5.8991019881921645</v>
      </c>
      <c r="AN231" s="64">
        <v>5.908529205925571</v>
      </c>
      <c r="AO231" s="64">
        <v>5.8870902859886405</v>
      </c>
      <c r="AP231" s="64">
        <v>5.897695524373177</v>
      </c>
      <c r="AQ231" s="64">
        <v>5.895568601113575</v>
      </c>
      <c r="AR231" s="64">
        <v>5.920419050560716</v>
      </c>
      <c r="AS231" s="64">
        <v>5.789601176180903</v>
      </c>
      <c r="AT231" s="64">
        <v>5.712129506958028</v>
      </c>
      <c r="AU231" s="64">
        <v>6.049296988162936</v>
      </c>
      <c r="AV231" s="64">
        <v>6.545861745479464</v>
      </c>
      <c r="AW231" s="64">
        <v>6.819218769545028</v>
      </c>
      <c r="AX231" s="64">
        <v>7.025121563120714</v>
      </c>
      <c r="AY231" s="64">
        <v>7.123849456542389</v>
      </c>
      <c r="AZ231" s="64">
        <v>7.251565416421006</v>
      </c>
      <c r="BA231" s="64">
        <v>7.354912255191723</v>
      </c>
      <c r="BB231" s="64">
        <v>7.434007602855261</v>
      </c>
      <c r="BC231" s="64">
        <v>7.512049982908887</v>
      </c>
      <c r="BD231" s="64">
        <v>7.560776959131604</v>
      </c>
      <c r="BE231" s="64">
        <v>7.666037987582048</v>
      </c>
      <c r="BF231" s="64">
        <v>7.768529151180124</v>
      </c>
      <c r="BG231" s="64">
        <v>7.59056033978856</v>
      </c>
      <c r="BH231" s="64">
        <v>7.385386076239751</v>
      </c>
      <c r="BI231" s="64">
        <v>7.08702978606528</v>
      </c>
      <c r="BJ231" s="64">
        <v>6.866067022226171</v>
      </c>
      <c r="BK231" s="64">
        <v>7.206619697719961</v>
      </c>
      <c r="BL231" s="64">
        <v>7.4382908772718075</v>
      </c>
      <c r="BM231" s="64">
        <v>7.493981551873453</v>
      </c>
      <c r="BN231" s="64">
        <v>7.525629522529723</v>
      </c>
      <c r="BO231" s="64">
        <v>7.573159820629496</v>
      </c>
      <c r="BP231" s="64">
        <v>7.5997573389758175</v>
      </c>
      <c r="BQ231" s="64">
        <v>7.659195580107652</v>
      </c>
      <c r="BR231" s="64">
        <v>7.778543356639742</v>
      </c>
      <c r="BS231" s="64">
        <v>7.537943541151434</v>
      </c>
      <c r="BT231" s="64">
        <v>7.171888704044893</v>
      </c>
      <c r="BU231" s="64">
        <v>7.009855402732053</v>
      </c>
      <c r="BV231" s="64">
        <v>6.725737887770626</v>
      </c>
      <c r="BW231" s="64">
        <v>6.358346883233511</v>
      </c>
      <c r="BX231" s="64">
        <v>6.0760506706764135</v>
      </c>
      <c r="BY231" s="64">
        <v>5.98525061310966</v>
      </c>
      <c r="BZ231" s="64">
        <v>5.954627969734261</v>
      </c>
      <c r="CA231" s="64">
        <v>5.863881507592563</v>
      </c>
      <c r="CB231" s="64">
        <v>5.756952764122655</v>
      </c>
      <c r="CC231" s="64">
        <v>5.64008645316748</v>
      </c>
      <c r="CD231" s="64">
        <v>5.421605132351843</v>
      </c>
      <c r="CE231" s="64">
        <v>5.255520342724416</v>
      </c>
      <c r="CF231" s="64">
        <v>5.064244352260181</v>
      </c>
      <c r="CG231" s="64">
        <v>4.835139007638458</v>
      </c>
      <c r="CH231" s="64">
        <v>4.667209028506411</v>
      </c>
      <c r="CI231" s="64">
        <v>4.454809783610418</v>
      </c>
      <c r="CJ231" s="64">
        <v>4.399716648593212</v>
      </c>
      <c r="CK231" s="64">
        <v>4.344612469622211</v>
      </c>
      <c r="CL231" s="64">
        <v>4.279788500819003</v>
      </c>
      <c r="CM231" s="64">
        <v>4.2125187112844955</v>
      </c>
      <c r="CN231" s="64">
        <v>4.177900057405085</v>
      </c>
      <c r="CO231" s="64">
        <v>4.0853653659935025</v>
      </c>
      <c r="CP231" s="64">
        <v>4.0618287884784205</v>
      </c>
      <c r="CQ231" s="64">
        <v>3.9339417256292895</v>
      </c>
      <c r="CR231" s="64">
        <v>3.799633596283242</v>
      </c>
      <c r="CS231" s="64">
        <v>3.62164086518975</v>
      </c>
      <c r="CT231" s="64">
        <v>3.489180819417878</v>
      </c>
      <c r="CU231" s="64">
        <v>3.3665047854542305</v>
      </c>
      <c r="CV231" s="64">
        <v>3.276344080114462</v>
      </c>
      <c r="CW231" s="64">
        <v>3.2170391217989818</v>
      </c>
      <c r="CX231" s="64">
        <v>3.1627586671537298</v>
      </c>
      <c r="CY231" s="64">
        <v>3.115921247488821</v>
      </c>
      <c r="CZ231" s="64">
        <v>3.0590246046523766</v>
      </c>
      <c r="DA231" s="64">
        <v>3.0112757061737017</v>
      </c>
      <c r="DB231" s="64">
        <v>2.897512736699669</v>
      </c>
      <c r="DC231" s="64">
        <v>2.812450310939743</v>
      </c>
      <c r="DD231" s="64">
        <v>2.766770227124828</v>
      </c>
      <c r="DE231" s="64">
        <v>2.7635266836832213</v>
      </c>
      <c r="DF231" s="64">
        <v>2.7489968145653925</v>
      </c>
      <c r="DG231" s="64">
        <v>2.8417623272517876</v>
      </c>
      <c r="DH231" s="64">
        <v>2.9748276920533474</v>
      </c>
      <c r="DI231" s="64">
        <v>3.1177629103904803</v>
      </c>
      <c r="DJ231" s="64">
        <v>3.2465940186305033</v>
      </c>
      <c r="DK231" s="64">
        <v>3.3816926382539623</v>
      </c>
      <c r="DL231" s="64">
        <v>3.521389439468116</v>
      </c>
      <c r="DM231" s="64">
        <v>3.6955420886188413</v>
      </c>
      <c r="DN231" s="64">
        <v>3.943435658463631</v>
      </c>
      <c r="DO231" s="64">
        <v>4.204997626671056</v>
      </c>
      <c r="DP231" s="64">
        <v>4.4645039728467815</v>
      </c>
      <c r="DQ231" s="64">
        <v>4.680247222275325</v>
      </c>
      <c r="DR231" s="64">
        <v>4.88140517468446</v>
      </c>
      <c r="DS231" s="64">
        <v>4.982611343850497</v>
      </c>
      <c r="DT231" s="64">
        <v>5.008102815751305</v>
      </c>
      <c r="DU231" s="64">
        <v>4.994232572476287</v>
      </c>
      <c r="DV231" s="64">
        <v>4.980024940754397</v>
      </c>
      <c r="DW231" s="64">
        <v>4.969637747598941</v>
      </c>
      <c r="DX231" s="64">
        <v>4.9190744780154985</v>
      </c>
      <c r="DY231" s="64">
        <v>4.801431072188729</v>
      </c>
      <c r="DZ231" s="64">
        <v>4.638223179843826</v>
      </c>
      <c r="EA231" s="64">
        <v>4.459248968377632</v>
      </c>
      <c r="EB231" s="64">
        <v>4.291397620158517</v>
      </c>
      <c r="EC231" s="64">
        <v>4.11616585934133</v>
      </c>
      <c r="ED231" s="64">
        <v>3.923925132543071</v>
      </c>
      <c r="EE231" s="64">
        <v>3.7615013667404535</v>
      </c>
      <c r="EF231" s="64">
        <v>3.6237832923823716</v>
      </c>
      <c r="EG231" s="64">
        <v>3.501675824753867</v>
      </c>
      <c r="EH231" s="64">
        <v>3.3703328301709554</v>
      </c>
      <c r="EI231" s="64">
        <v>3.2393472957398095</v>
      </c>
      <c r="EJ231" s="64">
        <v>3.1241329298587774</v>
      </c>
      <c r="EK231" s="64">
        <v>3.0031092895541858</v>
      </c>
      <c r="EL231" s="64">
        <v>2.8702753881223964</v>
      </c>
      <c r="EM231" s="64">
        <v>2.761642720352761</v>
      </c>
      <c r="EN231" s="64">
        <v>2.653412451133003</v>
      </c>
      <c r="EO231" s="64">
        <v>2.569042152343275</v>
      </c>
      <c r="EP231" s="64">
        <v>2.474563660049066</v>
      </c>
      <c r="EQ231" s="64">
        <v>2.4407459358374086</v>
      </c>
      <c r="ER231" s="64">
        <v>2.410555637875751</v>
      </c>
      <c r="ES231" s="64">
        <v>2.4045619715495703</v>
      </c>
      <c r="ET231" s="64">
        <v>2.4242940308281775</v>
      </c>
      <c r="EU231" s="64">
        <v>2.4574004305597525</v>
      </c>
      <c r="EV231" s="64">
        <v>2.493098815303767</v>
      </c>
      <c r="EW231" s="64">
        <v>2.52694886971269</v>
      </c>
      <c r="EX231" s="64">
        <v>2.5750057670187387</v>
      </c>
      <c r="EY231" s="64">
        <v>2.652845029633538</v>
      </c>
      <c r="EZ231" s="64">
        <v>2.6843438125262966</v>
      </c>
      <c r="FA231" s="64">
        <v>2.7079053742002444</v>
      </c>
      <c r="FB231" s="64">
        <v>2.7427373494078213</v>
      </c>
      <c r="FC231" s="64">
        <v>2.7527591673566185</v>
      </c>
      <c r="FD231" s="64">
        <v>2.804426018064538</v>
      </c>
      <c r="FE231" s="64">
        <v>2.8574406588604404</v>
      </c>
      <c r="FF231" s="64">
        <v>2.8819062332710117</v>
      </c>
    </row>
    <row r="232" spans="1:162" ht="12.75">
      <c r="A232" t="s">
        <v>284</v>
      </c>
      <c r="B232" s="64">
        <v>8.282862338885936</v>
      </c>
      <c r="C232" s="64">
        <v>7.986923138197084</v>
      </c>
      <c r="D232" s="64">
        <v>7.925199172653322</v>
      </c>
      <c r="E232" s="64">
        <v>7.756242664277727</v>
      </c>
      <c r="F232" s="64">
        <v>7.585823511589069</v>
      </c>
      <c r="G232" s="64">
        <v>7.407759483882162</v>
      </c>
      <c r="H232" s="64">
        <v>7.17140585867778</v>
      </c>
      <c r="I232" s="64">
        <v>6.863536302809455</v>
      </c>
      <c r="J232" s="64">
        <v>6.530301419413282</v>
      </c>
      <c r="K232" s="64">
        <v>6.152112643903078</v>
      </c>
      <c r="L232" s="64">
        <v>5.747668107562919</v>
      </c>
      <c r="M232" s="64">
        <v>5.418848217504738</v>
      </c>
      <c r="N232" s="64">
        <v>5.1418523248080374</v>
      </c>
      <c r="O232" s="64">
        <v>4.8808020770197516</v>
      </c>
      <c r="P232" s="64">
        <v>4.624207296092593</v>
      </c>
      <c r="Q232" s="64">
        <v>4.611942407561119</v>
      </c>
      <c r="R232" s="64">
        <v>4.615581765396429</v>
      </c>
      <c r="S232" s="64">
        <v>4.636077174080898</v>
      </c>
      <c r="T232" s="64">
        <v>4.6562962663216965</v>
      </c>
      <c r="U232" s="64">
        <v>4.705261013490961</v>
      </c>
      <c r="V232" s="64">
        <v>4.808128508314978</v>
      </c>
      <c r="W232" s="64">
        <v>4.955289953420106</v>
      </c>
      <c r="X232" s="64">
        <v>5.138121626741447</v>
      </c>
      <c r="Y232" s="64">
        <v>5.423248790537549</v>
      </c>
      <c r="Z232" s="64">
        <v>5.7342108296741925</v>
      </c>
      <c r="AA232" s="64">
        <v>6.161160450102073</v>
      </c>
      <c r="AB232" s="64">
        <v>6.25001848779025</v>
      </c>
      <c r="AC232" s="64">
        <v>6.37337026042578</v>
      </c>
      <c r="AD232" s="64">
        <v>6.48586412850324</v>
      </c>
      <c r="AE232" s="64">
        <v>6.571271180208384</v>
      </c>
      <c r="AF232" s="64">
        <v>6.6837941793112945</v>
      </c>
      <c r="AG232" s="64">
        <v>6.869097749762246</v>
      </c>
      <c r="AH232" s="64">
        <v>7.064635652705644</v>
      </c>
      <c r="AI232" s="64">
        <v>7.320439911090325</v>
      </c>
      <c r="AJ232" s="64">
        <v>7.591115860727544</v>
      </c>
      <c r="AK232" s="64">
        <v>7.787798951136332</v>
      </c>
      <c r="AL232" s="64">
        <v>7.704293252301954</v>
      </c>
      <c r="AM232" s="64">
        <v>7.542431295998608</v>
      </c>
      <c r="AN232" s="64">
        <v>7.576166241813596</v>
      </c>
      <c r="AO232" s="64">
        <v>7.609153431783617</v>
      </c>
      <c r="AP232" s="64">
        <v>7.706955511181348</v>
      </c>
      <c r="AQ232" s="64">
        <v>7.825769017928688</v>
      </c>
      <c r="AR232" s="64">
        <v>7.923298038536482</v>
      </c>
      <c r="AS232" s="64">
        <v>8.039971649274255</v>
      </c>
      <c r="AT232" s="64">
        <v>8.113475973729061</v>
      </c>
      <c r="AU232" s="64">
        <v>8.256584036002868</v>
      </c>
      <c r="AV232" s="64">
        <v>8.393605794685584</v>
      </c>
      <c r="AW232" s="64">
        <v>8.53044454356343</v>
      </c>
      <c r="AX232" s="64">
        <v>8.814261488946748</v>
      </c>
      <c r="AY232" s="64">
        <v>8.961846727527927</v>
      </c>
      <c r="AZ232" s="64">
        <v>9.052197898655834</v>
      </c>
      <c r="BA232" s="64">
        <v>9.024391385245872</v>
      </c>
      <c r="BB232" s="64">
        <v>8.958596012937699</v>
      </c>
      <c r="BC232" s="64">
        <v>8.912566183956011</v>
      </c>
      <c r="BD232" s="64">
        <v>8.84116769854955</v>
      </c>
      <c r="BE232" s="64">
        <v>8.707940872933383</v>
      </c>
      <c r="BF232" s="64">
        <v>8.525309795360961</v>
      </c>
      <c r="BG232" s="64">
        <v>8.28472197030794</v>
      </c>
      <c r="BH232" s="64">
        <v>8.048521344539525</v>
      </c>
      <c r="BI232" s="64">
        <v>7.7019163696658985</v>
      </c>
      <c r="BJ232" s="64">
        <v>7.467835875990737</v>
      </c>
      <c r="BK232" s="64">
        <v>7.480432359695711</v>
      </c>
      <c r="BL232" s="64">
        <v>7.615364061092671</v>
      </c>
      <c r="BM232" s="64">
        <v>7.849257531024372</v>
      </c>
      <c r="BN232" s="64">
        <v>7.992679709233905</v>
      </c>
      <c r="BO232" s="64">
        <v>8.11338181169786</v>
      </c>
      <c r="BP232" s="64">
        <v>8.229600060894832</v>
      </c>
      <c r="BQ232" s="64">
        <v>8.350891969003325</v>
      </c>
      <c r="BR232" s="64">
        <v>8.448011714695575</v>
      </c>
      <c r="BS232" s="64">
        <v>8.366612315818207</v>
      </c>
      <c r="BT232" s="64">
        <v>8.173197565927465</v>
      </c>
      <c r="BU232" s="64">
        <v>8.014747426978607</v>
      </c>
      <c r="BV232" s="64">
        <v>7.807842307982432</v>
      </c>
      <c r="BW232" s="64">
        <v>7.4779897281298515</v>
      </c>
      <c r="BX232" s="64">
        <v>7.211847078128934</v>
      </c>
      <c r="BY232" s="64">
        <v>6.946128399489598</v>
      </c>
      <c r="BZ232" s="64">
        <v>6.7734185494290005</v>
      </c>
      <c r="CA232" s="64">
        <v>6.6083327319041585</v>
      </c>
      <c r="CB232" s="64">
        <v>6.484678637771341</v>
      </c>
      <c r="CC232" s="64">
        <v>6.415670739296268</v>
      </c>
      <c r="CD232" s="64">
        <v>6.248203598345589</v>
      </c>
      <c r="CE232" s="64">
        <v>6.1940778505644944</v>
      </c>
      <c r="CF232" s="64">
        <v>6.039599343236669</v>
      </c>
      <c r="CG232" s="64">
        <v>5.909756669035267</v>
      </c>
      <c r="CH232" s="64">
        <v>5.87160769953499</v>
      </c>
      <c r="CI232" s="64">
        <v>5.780731219121993</v>
      </c>
      <c r="CJ232" s="64">
        <v>5.7981868132069385</v>
      </c>
      <c r="CK232" s="64">
        <v>5.779757138176845</v>
      </c>
      <c r="CL232" s="64">
        <v>5.703569476714587</v>
      </c>
      <c r="CM232" s="64">
        <v>5.655062871915658</v>
      </c>
      <c r="CN232" s="64">
        <v>5.615613393607036</v>
      </c>
      <c r="CO232" s="64">
        <v>5.474189007657547</v>
      </c>
      <c r="CP232" s="64">
        <v>5.435258569033159</v>
      </c>
      <c r="CQ232" s="64">
        <v>5.265411153665832</v>
      </c>
      <c r="CR232" s="64">
        <v>5.172051883337625</v>
      </c>
      <c r="CS232" s="64">
        <v>5.084410017007234</v>
      </c>
      <c r="CT232" s="64">
        <v>5.051969579896599</v>
      </c>
      <c r="CU232" s="64">
        <v>4.841785086193487</v>
      </c>
      <c r="CV232" s="64">
        <v>4.786749694965959</v>
      </c>
      <c r="CW232" s="64">
        <v>4.762593775459248</v>
      </c>
      <c r="CX232" s="64">
        <v>4.752981451508688</v>
      </c>
      <c r="CY232" s="64">
        <v>4.699247893518041</v>
      </c>
      <c r="CZ232" s="64">
        <v>4.711942985861751</v>
      </c>
      <c r="DA232" s="64">
        <v>4.771554042979458</v>
      </c>
      <c r="DB232" s="64">
        <v>4.720251529049455</v>
      </c>
      <c r="DC232" s="64">
        <v>4.642040675448376</v>
      </c>
      <c r="DD232" s="64">
        <v>4.620251473021145</v>
      </c>
      <c r="DE232" s="64">
        <v>4.709659237387926</v>
      </c>
      <c r="DF232" s="64">
        <v>4.798774274083607</v>
      </c>
      <c r="DG232" s="64">
        <v>5.093024422473329</v>
      </c>
      <c r="DH232" s="64">
        <v>5.281940905748731</v>
      </c>
      <c r="DI232" s="64">
        <v>5.391983081160196</v>
      </c>
      <c r="DJ232" s="64">
        <v>5.550366590552912</v>
      </c>
      <c r="DK232" s="64">
        <v>5.7324735324624525</v>
      </c>
      <c r="DL232" s="64">
        <v>5.818978617402201</v>
      </c>
      <c r="DM232" s="64">
        <v>5.920252288256307</v>
      </c>
      <c r="DN232" s="64">
        <v>6.04157004278369</v>
      </c>
      <c r="DO232" s="64">
        <v>6.251663672017544</v>
      </c>
      <c r="DP232" s="64">
        <v>6.416601513538321</v>
      </c>
      <c r="DQ232" s="64">
        <v>6.541812568461765</v>
      </c>
      <c r="DR232" s="64">
        <v>6.5572339131514035</v>
      </c>
      <c r="DS232" s="64">
        <v>6.542226208675115</v>
      </c>
      <c r="DT232" s="64">
        <v>6.51284081062644</v>
      </c>
      <c r="DU232" s="64">
        <v>6.468111019775026</v>
      </c>
      <c r="DV232" s="64">
        <v>6.399547441456009</v>
      </c>
      <c r="DW232" s="64">
        <v>6.345031527729284</v>
      </c>
      <c r="DX232" s="64">
        <v>6.283239355287162</v>
      </c>
      <c r="DY232" s="64">
        <v>6.175665415342611</v>
      </c>
      <c r="DZ232" s="64">
        <v>6.0963024318786125</v>
      </c>
      <c r="EA232" s="64">
        <v>5.927530721034919</v>
      </c>
      <c r="EB232" s="64">
        <v>5.786901539477127</v>
      </c>
      <c r="EC232" s="64">
        <v>5.546759117877033</v>
      </c>
      <c r="ED232" s="64">
        <v>5.426393906187691</v>
      </c>
      <c r="EE232" s="64">
        <v>5.303114936979488</v>
      </c>
      <c r="EF232" s="64">
        <v>5.103883818069199</v>
      </c>
      <c r="EG232" s="64">
        <v>5.023344987382365</v>
      </c>
      <c r="EH232" s="64">
        <v>4.928366858563259</v>
      </c>
      <c r="EI232" s="64">
        <v>4.807140547434859</v>
      </c>
      <c r="EJ232" s="64">
        <v>4.700269284102466</v>
      </c>
      <c r="EK232" s="64">
        <v>4.533259863541544</v>
      </c>
      <c r="EL232" s="64">
        <v>4.378455089261745</v>
      </c>
      <c r="EM232" s="64">
        <v>4.314715717594359</v>
      </c>
      <c r="EN232" s="64">
        <v>4.186001055521376</v>
      </c>
      <c r="EO232" s="64">
        <v>4.108992593733807</v>
      </c>
      <c r="EP232" s="64">
        <v>3.925447394978157</v>
      </c>
      <c r="EQ232" s="64">
        <v>3.864083392564631</v>
      </c>
      <c r="ER232" s="64">
        <v>3.883001849435113</v>
      </c>
      <c r="ES232" s="64">
        <v>3.8959786403392562</v>
      </c>
      <c r="ET232" s="64">
        <v>3.9333650265628517</v>
      </c>
      <c r="EU232" s="64">
        <v>3.9828689654120666</v>
      </c>
      <c r="EV232" s="64">
        <v>4.032601282106717</v>
      </c>
      <c r="EW232" s="64">
        <v>4.1071297601336605</v>
      </c>
      <c r="EX232" s="64">
        <v>4.149506320943975</v>
      </c>
      <c r="EY232" s="64">
        <v>4.173403216919987</v>
      </c>
      <c r="EZ232" s="64">
        <v>4.290026569336443</v>
      </c>
      <c r="FA232" s="64">
        <v>4.393643886978151</v>
      </c>
      <c r="FB232" s="64">
        <v>4.511581566220358</v>
      </c>
      <c r="FC232" s="64">
        <v>4.484834942155717</v>
      </c>
      <c r="FD232" s="64">
        <v>4.610279909372516</v>
      </c>
      <c r="FE232" s="64">
        <v>4.732177820476079</v>
      </c>
      <c r="FF232" s="64">
        <v>4.846970294984193</v>
      </c>
    </row>
    <row r="233" spans="1:162" ht="12.75">
      <c r="A233" t="s">
        <v>285</v>
      </c>
      <c r="B233" s="64">
        <v>6.213990394928518</v>
      </c>
      <c r="C233" s="64">
        <v>6.0636689168073685</v>
      </c>
      <c r="D233" s="64">
        <v>5.928874913068053</v>
      </c>
      <c r="E233" s="64">
        <v>5.788450216268582</v>
      </c>
      <c r="F233" s="64">
        <v>5.692183913947503</v>
      </c>
      <c r="G233" s="64">
        <v>5.553147788592271</v>
      </c>
      <c r="H233" s="64">
        <v>5.401573558896845</v>
      </c>
      <c r="I233" s="64">
        <v>5.254830276363162</v>
      </c>
      <c r="J233" s="64">
        <v>5.097719672423319</v>
      </c>
      <c r="K233" s="64">
        <v>4.9563391469269</v>
      </c>
      <c r="L233" s="64">
        <v>4.846277731007523</v>
      </c>
      <c r="M233" s="64">
        <v>4.747829252260167</v>
      </c>
      <c r="N233" s="64">
        <v>4.6819224159193835</v>
      </c>
      <c r="O233" s="64">
        <v>4.631063433404866</v>
      </c>
      <c r="P233" s="64">
        <v>4.650399812224005</v>
      </c>
      <c r="Q233" s="64">
        <v>4.66215633430086</v>
      </c>
      <c r="R233" s="64">
        <v>4.7040118009014975</v>
      </c>
      <c r="S233" s="64">
        <v>4.7896930773435455</v>
      </c>
      <c r="T233" s="64">
        <v>4.895741746869576</v>
      </c>
      <c r="U233" s="64">
        <v>5.049322951312143</v>
      </c>
      <c r="V233" s="64">
        <v>5.24173170663293</v>
      </c>
      <c r="W233" s="64">
        <v>5.544991625421736</v>
      </c>
      <c r="X233" s="64">
        <v>5.878777290604016</v>
      </c>
      <c r="Y233" s="64">
        <v>6.212040915445587</v>
      </c>
      <c r="Z233" s="64">
        <v>6.567724022512377</v>
      </c>
      <c r="AA233" s="64">
        <v>6.953969351160947</v>
      </c>
      <c r="AB233" s="64">
        <v>7.29490285209593</v>
      </c>
      <c r="AC233" s="64">
        <v>7.6800378019725</v>
      </c>
      <c r="AD233" s="64">
        <v>8.020156477695684</v>
      </c>
      <c r="AE233" s="64">
        <v>8.263848149298632</v>
      </c>
      <c r="AF233" s="64">
        <v>8.554010940750459</v>
      </c>
      <c r="AG233" s="64">
        <v>8.944987737705517</v>
      </c>
      <c r="AH233" s="64">
        <v>9.235043577559285</v>
      </c>
      <c r="AI233" s="64">
        <v>9.342089207854483</v>
      </c>
      <c r="AJ233" s="64">
        <v>9.571337711362572</v>
      </c>
      <c r="AK233" s="64">
        <v>9.823288738218812</v>
      </c>
      <c r="AL233" s="64">
        <v>10.130407818954607</v>
      </c>
      <c r="AM233" s="64">
        <v>10.254216002826654</v>
      </c>
      <c r="AN233" s="64">
        <v>10.24989132166479</v>
      </c>
      <c r="AO233" s="64">
        <v>10.187410354478153</v>
      </c>
      <c r="AP233" s="64">
        <v>10.14029763113592</v>
      </c>
      <c r="AQ233" s="64">
        <v>10.085468956642613</v>
      </c>
      <c r="AR233" s="64">
        <v>10.012690758580723</v>
      </c>
      <c r="AS233" s="64">
        <v>9.883616971763916</v>
      </c>
      <c r="AT233" s="64">
        <v>9.784071246186183</v>
      </c>
      <c r="AU233" s="64">
        <v>9.810318327326522</v>
      </c>
      <c r="AV233" s="64">
        <v>9.696714493357947</v>
      </c>
      <c r="AW233" s="64">
        <v>9.591818818557059</v>
      </c>
      <c r="AX233" s="64">
        <v>9.38599503537255</v>
      </c>
      <c r="AY233" s="64">
        <v>9.26822541290368</v>
      </c>
      <c r="AZ233" s="64">
        <v>9.251824615296503</v>
      </c>
      <c r="BA233" s="64">
        <v>9.199048417706303</v>
      </c>
      <c r="BB233" s="64">
        <v>9.164170550475495</v>
      </c>
      <c r="BC233" s="64">
        <v>9.315133956946909</v>
      </c>
      <c r="BD233" s="64">
        <v>9.36838405668813</v>
      </c>
      <c r="BE233" s="64">
        <v>9.406737399679066</v>
      </c>
      <c r="BF233" s="64">
        <v>9.455396659685363</v>
      </c>
      <c r="BG233" s="64">
        <v>9.481935299328276</v>
      </c>
      <c r="BH233" s="64">
        <v>9.5233177753283</v>
      </c>
      <c r="BI233" s="64">
        <v>9.362975906419015</v>
      </c>
      <c r="BJ233" s="64">
        <v>9.394066581582065</v>
      </c>
      <c r="BK233" s="64">
        <v>9.18803044340307</v>
      </c>
      <c r="BL233" s="64">
        <v>9.004788176085802</v>
      </c>
      <c r="BM233" s="64">
        <v>8.846508529298317</v>
      </c>
      <c r="BN233" s="64">
        <v>8.618452714757767</v>
      </c>
      <c r="BO233" s="64">
        <v>8.346455173631037</v>
      </c>
      <c r="BP233" s="64">
        <v>8.08900917629982</v>
      </c>
      <c r="BQ233" s="64">
        <v>7.843452276275983</v>
      </c>
      <c r="BR233" s="64">
        <v>7.585726004414543</v>
      </c>
      <c r="BS233" s="64">
        <v>7.439873515400156</v>
      </c>
      <c r="BT233" s="64">
        <v>7.171065783097167</v>
      </c>
      <c r="BU233" s="64">
        <v>7.05294621119981</v>
      </c>
      <c r="BV233" s="64">
        <v>6.80555361930637</v>
      </c>
      <c r="BW233" s="64">
        <v>6.713105692877863</v>
      </c>
      <c r="BX233" s="64">
        <v>6.613029158028241</v>
      </c>
      <c r="BY233" s="64">
        <v>6.484350108868935</v>
      </c>
      <c r="BZ233" s="64">
        <v>6.426878254753585</v>
      </c>
      <c r="CA233" s="64">
        <v>6.2224764176801175</v>
      </c>
      <c r="CB233" s="64">
        <v>6.0613323340254714</v>
      </c>
      <c r="CC233" s="64">
        <v>5.791845779840439</v>
      </c>
      <c r="CD233" s="64">
        <v>5.590699344300486</v>
      </c>
      <c r="CE233" s="64">
        <v>5.261569907148133</v>
      </c>
      <c r="CF233" s="64">
        <v>4.98490718883964</v>
      </c>
      <c r="CG233" s="64">
        <v>4.768456134733786</v>
      </c>
      <c r="CH233" s="64">
        <v>4.520521627157224</v>
      </c>
      <c r="CI233" s="64">
        <v>4.403762441314968</v>
      </c>
      <c r="CJ233" s="64">
        <v>4.282449463906079</v>
      </c>
      <c r="CK233" s="64">
        <v>4.181995881458827</v>
      </c>
      <c r="CL233" s="64">
        <v>4.0705911117728535</v>
      </c>
      <c r="CM233" s="64">
        <v>4.082620645001768</v>
      </c>
      <c r="CN233" s="64">
        <v>4.124835502173178</v>
      </c>
      <c r="CO233" s="64">
        <v>4.157523590022732</v>
      </c>
      <c r="CP233" s="64">
        <v>4.154633517219751</v>
      </c>
      <c r="CQ233" s="64">
        <v>4.10927740026109</v>
      </c>
      <c r="CR233" s="64">
        <v>4.09059261355078</v>
      </c>
      <c r="CS233" s="64">
        <v>4.0457922035671245</v>
      </c>
      <c r="CT233" s="64">
        <v>4.053887273548065</v>
      </c>
      <c r="CU233" s="64">
        <v>3.9930646579017774</v>
      </c>
      <c r="CV233" s="64">
        <v>3.919284700526441</v>
      </c>
      <c r="CW233" s="64">
        <v>3.9032516337321996</v>
      </c>
      <c r="CX233" s="64">
        <v>3.8595163581254965</v>
      </c>
      <c r="CY233" s="64">
        <v>3.8234019098752943</v>
      </c>
      <c r="CZ233" s="64">
        <v>3.809265186243829</v>
      </c>
      <c r="DA233" s="64">
        <v>3.8117040875405457</v>
      </c>
      <c r="DB233" s="64">
        <v>3.7985879201760753</v>
      </c>
      <c r="DC233" s="64">
        <v>3.791167612824149</v>
      </c>
      <c r="DD233" s="64">
        <v>3.8151353167694317</v>
      </c>
      <c r="DE233" s="64">
        <v>3.845080654289319</v>
      </c>
      <c r="DF233" s="64">
        <v>3.913860800209566</v>
      </c>
      <c r="DG233" s="64">
        <v>4.039021824836861</v>
      </c>
      <c r="DH233" s="64">
        <v>4.19012128613523</v>
      </c>
      <c r="DI233" s="64">
        <v>4.345465792242817</v>
      </c>
      <c r="DJ233" s="64">
        <v>4.47039324155407</v>
      </c>
      <c r="DK233" s="64">
        <v>4.564460198764846</v>
      </c>
      <c r="DL233" s="64">
        <v>4.660615135165778</v>
      </c>
      <c r="DM233" s="64">
        <v>4.868918926052523</v>
      </c>
      <c r="DN233" s="64">
        <v>5.075922671044242</v>
      </c>
      <c r="DO233" s="64">
        <v>5.256965772387967</v>
      </c>
      <c r="DP233" s="64">
        <v>5.277189571913731</v>
      </c>
      <c r="DQ233" s="64">
        <v>5.290741203293038</v>
      </c>
      <c r="DR233" s="64">
        <v>5.2640574960278395</v>
      </c>
      <c r="DS233" s="64">
        <v>5.194795237818212</v>
      </c>
      <c r="DT233" s="64">
        <v>5.115624740688849</v>
      </c>
      <c r="DU233" s="64">
        <v>4.985061836596175</v>
      </c>
      <c r="DV233" s="64">
        <v>4.921637634958886</v>
      </c>
      <c r="DW233" s="64">
        <v>4.88491330097578</v>
      </c>
      <c r="DX233" s="64">
        <v>4.776869359660038</v>
      </c>
      <c r="DY233" s="64">
        <v>4.568643076683554</v>
      </c>
      <c r="DZ233" s="64">
        <v>4.374667933483948</v>
      </c>
      <c r="EA233" s="64">
        <v>4.198985073402718</v>
      </c>
      <c r="EB233" s="64">
        <v>4.163694354685035</v>
      </c>
      <c r="EC233" s="64">
        <v>4.088564606345781</v>
      </c>
      <c r="ED233" s="64">
        <v>3.9556421593765294</v>
      </c>
      <c r="EE233" s="64">
        <v>3.8943928732524977</v>
      </c>
      <c r="EF233" s="64">
        <v>3.777195010913293</v>
      </c>
      <c r="EG233" s="64">
        <v>3.6840539339687304</v>
      </c>
      <c r="EH233" s="64">
        <v>3.567882690201751</v>
      </c>
      <c r="EI233" s="64">
        <v>3.4449281899221202</v>
      </c>
      <c r="EJ233" s="64">
        <v>3.3470371395033136</v>
      </c>
      <c r="EK233" s="64">
        <v>3.223851742312563</v>
      </c>
      <c r="EL233" s="64">
        <v>3.063609410739956</v>
      </c>
      <c r="EM233" s="64">
        <v>2.9603902940986018</v>
      </c>
      <c r="EN233" s="64">
        <v>2.857442972336751</v>
      </c>
      <c r="EO233" s="64">
        <v>2.8101001051530865</v>
      </c>
      <c r="EP233" s="64">
        <v>2.764661141808062</v>
      </c>
      <c r="EQ233" s="64">
        <v>2.7275467161569864</v>
      </c>
      <c r="ER233" s="64">
        <v>2.7352924007161423</v>
      </c>
      <c r="ES233" s="64">
        <v>2.748272725746395</v>
      </c>
      <c r="ET233" s="64">
        <v>2.766761768687879</v>
      </c>
      <c r="EU233" s="64">
        <v>2.7967097816039406</v>
      </c>
      <c r="EV233" s="64">
        <v>2.8069940627351264</v>
      </c>
      <c r="EW233" s="64">
        <v>2.7993763731617567</v>
      </c>
      <c r="EX233" s="64">
        <v>2.816686756954253</v>
      </c>
      <c r="EY233" s="64">
        <v>2.8479488819438483</v>
      </c>
      <c r="EZ233" s="64">
        <v>2.88379043447493</v>
      </c>
      <c r="FA233" s="64">
        <v>2.9060051500349897</v>
      </c>
      <c r="FB233" s="64">
        <v>2.914535095438989</v>
      </c>
      <c r="FC233" s="64">
        <v>2.9287150194651197</v>
      </c>
      <c r="FD233" s="64">
        <v>2.9601854049056158</v>
      </c>
      <c r="FE233" s="64">
        <v>2.9824875772626958</v>
      </c>
      <c r="FF233" s="64">
        <v>3.0056241466276945</v>
      </c>
    </row>
    <row r="234" spans="1:162" ht="12.75">
      <c r="A234" t="s">
        <v>283</v>
      </c>
      <c r="B234" s="64">
        <v>10.161246639275499</v>
      </c>
      <c r="C234" s="64">
        <v>9.41873580828253</v>
      </c>
      <c r="D234" s="64">
        <v>9.260228661815214</v>
      </c>
      <c r="E234" s="64">
        <v>9.259322436440906</v>
      </c>
      <c r="F234" s="64">
        <v>9.271988789092322</v>
      </c>
      <c r="G234" s="64">
        <v>9.28084241830575</v>
      </c>
      <c r="H234" s="64">
        <v>9.253664321979823</v>
      </c>
      <c r="I234" s="64">
        <v>9.310634672658226</v>
      </c>
      <c r="J234" s="64">
        <v>8.987178746872939</v>
      </c>
      <c r="K234" s="64">
        <v>8.680206059040875</v>
      </c>
      <c r="L234" s="64">
        <v>8.331182474937233</v>
      </c>
      <c r="M234" s="64">
        <v>8.015806373952822</v>
      </c>
      <c r="N234" s="64">
        <v>7.715795572115375</v>
      </c>
      <c r="O234" s="64">
        <v>7.636149957044792</v>
      </c>
      <c r="P234" s="64">
        <v>7.412923929885456</v>
      </c>
      <c r="Q234" s="64">
        <v>7.322802369918706</v>
      </c>
      <c r="R234" s="64">
        <v>7.219815899113236</v>
      </c>
      <c r="S234" s="64">
        <v>7.125135908584874</v>
      </c>
      <c r="T234" s="64">
        <v>7.060654356870674</v>
      </c>
      <c r="U234" s="64">
        <v>6.7857623210697655</v>
      </c>
      <c r="V234" s="64">
        <v>6.719014814446731</v>
      </c>
      <c r="W234" s="64">
        <v>6.987587144400135</v>
      </c>
      <c r="X234" s="64">
        <v>7.249840037834201</v>
      </c>
      <c r="Y234" s="64">
        <v>7.582790888857342</v>
      </c>
      <c r="Z234" s="64">
        <v>7.975888282234287</v>
      </c>
      <c r="AA234" s="64">
        <v>8.310824562600674</v>
      </c>
      <c r="AB234" s="64">
        <v>8.338003370550265</v>
      </c>
      <c r="AC234" s="64">
        <v>8.439791069518547</v>
      </c>
      <c r="AD234" s="64">
        <v>8.537636192631394</v>
      </c>
      <c r="AE234" s="64">
        <v>8.610356356619846</v>
      </c>
      <c r="AF234" s="64">
        <v>8.705104859446804</v>
      </c>
      <c r="AG234" s="64">
        <v>8.901970218316398</v>
      </c>
      <c r="AH234" s="64">
        <v>9.279064905801055</v>
      </c>
      <c r="AI234" s="64">
        <v>9.59126804792747</v>
      </c>
      <c r="AJ234" s="64">
        <v>9.946204195203364</v>
      </c>
      <c r="AK234" s="64">
        <v>10.154945612485394</v>
      </c>
      <c r="AL234" s="64">
        <v>10.430077990691878</v>
      </c>
      <c r="AM234" s="64">
        <v>10.158435761952877</v>
      </c>
      <c r="AN234" s="64">
        <v>10.199754901469099</v>
      </c>
      <c r="AO234" s="64">
        <v>10.116910518741015</v>
      </c>
      <c r="AP234" s="64">
        <v>10.108433766417102</v>
      </c>
      <c r="AQ234" s="64">
        <v>10.11599136715848</v>
      </c>
      <c r="AR234" s="64">
        <v>10.08405394576543</v>
      </c>
      <c r="AS234" s="64">
        <v>10.066304742198641</v>
      </c>
      <c r="AT234" s="64">
        <v>9.908588236782354</v>
      </c>
      <c r="AU234" s="64">
        <v>9.675152613230031</v>
      </c>
      <c r="AV234" s="64">
        <v>9.444492365259878</v>
      </c>
      <c r="AW234" s="64">
        <v>9.339827136452676</v>
      </c>
      <c r="AX234" s="64">
        <v>9.31917515836288</v>
      </c>
      <c r="AY234" s="64">
        <v>9.18088464925458</v>
      </c>
      <c r="AZ234" s="64">
        <v>9.197583033478379</v>
      </c>
      <c r="BA234" s="64">
        <v>9.254952059664484</v>
      </c>
      <c r="BB234" s="64">
        <v>9.268976307644023</v>
      </c>
      <c r="BC234" s="64">
        <v>9.304285744882174</v>
      </c>
      <c r="BD234" s="64">
        <v>9.338376429678489</v>
      </c>
      <c r="BE234" s="64">
        <v>9.31202517894752</v>
      </c>
      <c r="BF234" s="64">
        <v>9.276712988867343</v>
      </c>
      <c r="BG234" s="64">
        <v>9.49971271067942</v>
      </c>
      <c r="BH234" s="64">
        <v>9.58470569910286</v>
      </c>
      <c r="BI234" s="64">
        <v>9.26761076899483</v>
      </c>
      <c r="BJ234" s="64">
        <v>9.046734514702733</v>
      </c>
      <c r="BK234" s="64">
        <v>9.694056075064305</v>
      </c>
      <c r="BL234" s="64">
        <v>10.010620370583977</v>
      </c>
      <c r="BM234" s="64">
        <v>10.143670573423732</v>
      </c>
      <c r="BN234" s="64">
        <v>10.270424670124724</v>
      </c>
      <c r="BO234" s="64">
        <v>10.356271850148344</v>
      </c>
      <c r="BP234" s="64">
        <v>10.36398857786507</v>
      </c>
      <c r="BQ234" s="64">
        <v>10.435133781729471</v>
      </c>
      <c r="BR234" s="64">
        <v>10.478485011110115</v>
      </c>
      <c r="BS234" s="64">
        <v>10.212944011862394</v>
      </c>
      <c r="BT234" s="64">
        <v>10.099318051985533</v>
      </c>
      <c r="BU234" s="64">
        <v>9.814185027394677</v>
      </c>
      <c r="BV234" s="64">
        <v>9.239373630214859</v>
      </c>
      <c r="BW234" s="64">
        <v>8.745514814133822</v>
      </c>
      <c r="BX234" s="64">
        <v>8.539579851765035</v>
      </c>
      <c r="BY234" s="64">
        <v>8.419204152656569</v>
      </c>
      <c r="BZ234" s="64">
        <v>8.350564539323877</v>
      </c>
      <c r="CA234" s="64">
        <v>8.285448117562586</v>
      </c>
      <c r="CB234" s="64">
        <v>8.286015971879484</v>
      </c>
      <c r="CC234" s="64">
        <v>8.283818161301642</v>
      </c>
      <c r="CD234" s="64">
        <v>8.064918573149976</v>
      </c>
      <c r="CE234" s="64">
        <v>7.766073758011882</v>
      </c>
      <c r="CF234" s="64">
        <v>7.045249838865928</v>
      </c>
      <c r="CG234" s="64">
        <v>6.764879807619728</v>
      </c>
      <c r="CH234" s="64">
        <v>6.556103293162853</v>
      </c>
      <c r="CI234" s="64">
        <v>6.334458260854998</v>
      </c>
      <c r="CJ234" s="64">
        <v>6.199796469639003</v>
      </c>
      <c r="CK234" s="64">
        <v>6.093458039485096</v>
      </c>
      <c r="CL234" s="64">
        <v>5.925910001020095</v>
      </c>
      <c r="CM234" s="64">
        <v>5.788808838924168</v>
      </c>
      <c r="CN234" s="64">
        <v>5.688334491662801</v>
      </c>
      <c r="CO234" s="64">
        <v>5.409234589125909</v>
      </c>
      <c r="CP234" s="64">
        <v>5.057220168399169</v>
      </c>
      <c r="CQ234" s="64">
        <v>4.520841509852837</v>
      </c>
      <c r="CR234" s="64">
        <v>4.578810762796254</v>
      </c>
      <c r="CS234" s="64">
        <v>4.683003410871501</v>
      </c>
      <c r="CT234" s="64">
        <v>4.743686991845241</v>
      </c>
      <c r="CU234" s="64">
        <v>4.695326878377027</v>
      </c>
      <c r="CV234" s="64">
        <v>4.721870283349636</v>
      </c>
      <c r="CW234" s="64">
        <v>4.872336557500706</v>
      </c>
      <c r="CX234" s="64">
        <v>4.982168576030752</v>
      </c>
      <c r="CY234" s="64">
        <v>5.056957311239741</v>
      </c>
      <c r="CZ234" s="64">
        <v>5.180162033732437</v>
      </c>
      <c r="DA234" s="64">
        <v>5.407723301337047</v>
      </c>
      <c r="DB234" s="64">
        <v>5.713983454219942</v>
      </c>
      <c r="DC234" s="64">
        <v>6.1224362057706</v>
      </c>
      <c r="DD234" s="64">
        <v>6.304628079666511</v>
      </c>
      <c r="DE234" s="64">
        <v>6.518566606026581</v>
      </c>
      <c r="DF234" s="64">
        <v>6.65420354264733</v>
      </c>
      <c r="DG234" s="64">
        <v>6.876301367587902</v>
      </c>
      <c r="DH234" s="64">
        <v>7.511412242601523</v>
      </c>
      <c r="DI234" s="64">
        <v>7.779343907796416</v>
      </c>
      <c r="DJ234" s="64">
        <v>8.00120798502986</v>
      </c>
      <c r="DK234" s="64">
        <v>8.13095698562966</v>
      </c>
      <c r="DL234" s="64">
        <v>8.40938545832742</v>
      </c>
      <c r="DM234" s="64">
        <v>8.847636467975596</v>
      </c>
      <c r="DN234" s="64">
        <v>9.291499476359066</v>
      </c>
      <c r="DO234" s="64">
        <v>9.502776836569208</v>
      </c>
      <c r="DP234" s="64">
        <v>9.563008124715692</v>
      </c>
      <c r="DQ234" s="64">
        <v>9.687159914868076</v>
      </c>
      <c r="DR234" s="64">
        <v>9.793292652955154</v>
      </c>
      <c r="DS234" s="64">
        <v>9.738137295727975</v>
      </c>
      <c r="DT234" s="64">
        <v>9.333309817258815</v>
      </c>
      <c r="DU234" s="64">
        <v>9.298415026187726</v>
      </c>
      <c r="DV234" s="64">
        <v>9.321969394035056</v>
      </c>
      <c r="DW234" s="64">
        <v>9.404527976044353</v>
      </c>
      <c r="DX234" s="64">
        <v>9.207982319019852</v>
      </c>
      <c r="DY234" s="64">
        <v>8.847200146068365</v>
      </c>
      <c r="DZ234" s="64">
        <v>8.571537156215333</v>
      </c>
      <c r="EA234" s="64">
        <v>8.59056875916126</v>
      </c>
      <c r="EB234" s="64">
        <v>8.690318757988097</v>
      </c>
      <c r="EC234" s="64">
        <v>8.76427821019003</v>
      </c>
      <c r="ED234" s="64">
        <v>8.85579943222792</v>
      </c>
      <c r="EE234" s="64">
        <v>8.77007682150531</v>
      </c>
      <c r="EF234" s="64">
        <v>8.577185989096806</v>
      </c>
      <c r="EG234" s="64">
        <v>8.346943595196288</v>
      </c>
      <c r="EH234" s="64">
        <v>8.121966728107983</v>
      </c>
      <c r="EI234" s="64">
        <v>7.93911864044146</v>
      </c>
      <c r="EJ234" s="64">
        <v>7.816072419460057</v>
      </c>
      <c r="EK234" s="64">
        <v>7.631546936038341</v>
      </c>
      <c r="EL234" s="64">
        <v>7.4068448097078585</v>
      </c>
      <c r="EM234" s="64">
        <v>7.09549526826519</v>
      </c>
      <c r="EN234" s="64">
        <v>6.815914690028413</v>
      </c>
      <c r="EO234" s="64">
        <v>6.457588209765254</v>
      </c>
      <c r="EP234" s="64">
        <v>6.13000279361257</v>
      </c>
      <c r="EQ234" s="64">
        <v>6.112829797427228</v>
      </c>
      <c r="ER234" s="64">
        <v>6.15953247138651</v>
      </c>
      <c r="ES234" s="64">
        <v>6.184168071858239</v>
      </c>
      <c r="ET234" s="64">
        <v>6.246261488240985</v>
      </c>
      <c r="EU234" s="64">
        <v>6.315781832761329</v>
      </c>
      <c r="EV234" s="64">
        <v>6.393457421003025</v>
      </c>
      <c r="EW234" s="64">
        <v>6.6061841849369465</v>
      </c>
      <c r="EX234" s="64">
        <v>6.8075718582745575</v>
      </c>
      <c r="EY234" s="64">
        <v>6.936563592165143</v>
      </c>
      <c r="EZ234" s="64">
        <v>7.16428180852866</v>
      </c>
      <c r="FA234" s="64">
        <v>7.341598743825506</v>
      </c>
      <c r="FB234" s="64">
        <v>7.520075490582239</v>
      </c>
      <c r="FC234" s="64">
        <v>7.603714367719443</v>
      </c>
      <c r="FD234" s="64">
        <v>7.831883460392903</v>
      </c>
      <c r="FE234" s="64">
        <v>8.054758198040277</v>
      </c>
      <c r="FF234" s="64">
        <v>8.276665767504998</v>
      </c>
    </row>
    <row r="235" spans="1:162" ht="12.75">
      <c r="A235" t="s">
        <v>294</v>
      </c>
      <c r="B235" s="64">
        <v>4.78836552217473</v>
      </c>
      <c r="C235" s="64">
        <v>4.6975938965813295</v>
      </c>
      <c r="D235" s="64">
        <v>4.591916718541964</v>
      </c>
      <c r="E235" s="64">
        <v>4.473714409146203</v>
      </c>
      <c r="F235" s="64">
        <v>4.36330151425055</v>
      </c>
      <c r="G235" s="64">
        <v>4.2528597006573206</v>
      </c>
      <c r="H235" s="64">
        <v>4.144278512463766</v>
      </c>
      <c r="I235" s="64">
        <v>3.9802542657342506</v>
      </c>
      <c r="J235" s="64">
        <v>3.819544706986435</v>
      </c>
      <c r="K235" s="64">
        <v>3.65120482705264</v>
      </c>
      <c r="L235" s="64">
        <v>3.4823100447469066</v>
      </c>
      <c r="M235" s="64">
        <v>3.3551490053828448</v>
      </c>
      <c r="N235" s="64">
        <v>3.2531565679192034</v>
      </c>
      <c r="O235" s="64">
        <v>3.189251995970651</v>
      </c>
      <c r="P235" s="64">
        <v>3.164150287036108</v>
      </c>
      <c r="Q235" s="64">
        <v>3.1000591103963053</v>
      </c>
      <c r="R235" s="64">
        <v>3.046773208415592</v>
      </c>
      <c r="S235" s="64">
        <v>3.0905531145273817</v>
      </c>
      <c r="T235" s="64">
        <v>3.152971183847292</v>
      </c>
      <c r="U235" s="64">
        <v>3.260512297113341</v>
      </c>
      <c r="V235" s="64">
        <v>3.3679362829307036</v>
      </c>
      <c r="W235" s="64">
        <v>3.5179039053608</v>
      </c>
      <c r="X235" s="64">
        <v>3.6346057220258494</v>
      </c>
      <c r="Y235" s="64">
        <v>3.7646504757827137</v>
      </c>
      <c r="Z235" s="64">
        <v>3.90542900941839</v>
      </c>
      <c r="AA235" s="64">
        <v>4.0931521685886745</v>
      </c>
      <c r="AB235" s="64">
        <v>4.252971369600224</v>
      </c>
      <c r="AC235" s="64">
        <v>4.468208205389483</v>
      </c>
      <c r="AD235" s="64">
        <v>4.688658121516968</v>
      </c>
      <c r="AE235" s="64">
        <v>4.818683512968514</v>
      </c>
      <c r="AF235" s="64">
        <v>4.946810705361749</v>
      </c>
      <c r="AG235" s="64">
        <v>5.113244562328263</v>
      </c>
      <c r="AH235" s="64">
        <v>5.301883984869391</v>
      </c>
      <c r="AI235" s="64">
        <v>5.523286569246774</v>
      </c>
      <c r="AJ235" s="64">
        <v>5.852851604200599</v>
      </c>
      <c r="AK235" s="64">
        <v>6.134686091185963</v>
      </c>
      <c r="AL235" s="64">
        <v>6.343550778753141</v>
      </c>
      <c r="AM235" s="64">
        <v>6.525251082803476</v>
      </c>
      <c r="AN235" s="64">
        <v>6.658624993923333</v>
      </c>
      <c r="AO235" s="64">
        <v>6.810181434548006</v>
      </c>
      <c r="AP235" s="64">
        <v>6.982055809523003</v>
      </c>
      <c r="AQ235" s="64">
        <v>7.124082356824487</v>
      </c>
      <c r="AR235" s="64">
        <v>7.22911468246354</v>
      </c>
      <c r="AS235" s="64">
        <v>7.453167285419924</v>
      </c>
      <c r="AT235" s="64">
        <v>7.626641298561569</v>
      </c>
      <c r="AU235" s="64">
        <v>7.6905495662711685</v>
      </c>
      <c r="AV235" s="64">
        <v>7.659058935052606</v>
      </c>
      <c r="AW235" s="64">
        <v>7.702489219527667</v>
      </c>
      <c r="AX235" s="64">
        <v>7.74860998627853</v>
      </c>
      <c r="AY235" s="64">
        <v>7.7406355046198385</v>
      </c>
      <c r="AZ235" s="64">
        <v>7.755233430599733</v>
      </c>
      <c r="BA235" s="64">
        <v>7.683188302504299</v>
      </c>
      <c r="BB235" s="64">
        <v>7.566916548109895</v>
      </c>
      <c r="BC235" s="64">
        <v>7.547168824456079</v>
      </c>
      <c r="BD235" s="64">
        <v>7.468705918700116</v>
      </c>
      <c r="BE235" s="64">
        <v>7.280390025108569</v>
      </c>
      <c r="BF235" s="64">
        <v>7.112737531836783</v>
      </c>
      <c r="BG235" s="64">
        <v>7.032363406260861</v>
      </c>
      <c r="BH235" s="64">
        <v>7.0504257665467165</v>
      </c>
      <c r="BI235" s="64">
        <v>7.04255520573498</v>
      </c>
      <c r="BJ235" s="64">
        <v>7.190614544213285</v>
      </c>
      <c r="BK235" s="64">
        <v>7.228795300528074</v>
      </c>
      <c r="BL235" s="64">
        <v>7.123754558234797</v>
      </c>
      <c r="BM235" s="64">
        <v>7.082769266318617</v>
      </c>
      <c r="BN235" s="64">
        <v>7.012743568814945</v>
      </c>
      <c r="BO235" s="64">
        <v>6.9268188858472355</v>
      </c>
      <c r="BP235" s="64">
        <v>6.887162649232809</v>
      </c>
      <c r="BQ235" s="64">
        <v>6.789563569807505</v>
      </c>
      <c r="BR235" s="64">
        <v>6.675497747943344</v>
      </c>
      <c r="BS235" s="64">
        <v>6.5113906384719975</v>
      </c>
      <c r="BT235" s="64">
        <v>6.240154458608944</v>
      </c>
      <c r="BU235" s="64">
        <v>5.9189861819141</v>
      </c>
      <c r="BV235" s="64">
        <v>5.50893247751137</v>
      </c>
      <c r="BW235" s="64">
        <v>5.156769199348889</v>
      </c>
      <c r="BX235" s="64">
        <v>4.95740064884091</v>
      </c>
      <c r="BY235" s="64">
        <v>4.747218415335321</v>
      </c>
      <c r="BZ235" s="64">
        <v>4.587888091783778</v>
      </c>
      <c r="CA235" s="64">
        <v>4.398235488956107</v>
      </c>
      <c r="CB235" s="64">
        <v>4.252662853637886</v>
      </c>
      <c r="CC235" s="64">
        <v>4.086885344497706</v>
      </c>
      <c r="CD235" s="64">
        <v>3.9097414211275763</v>
      </c>
      <c r="CE235" s="64">
        <v>3.78997687085134</v>
      </c>
      <c r="CF235" s="64">
        <v>3.6244672574487082</v>
      </c>
      <c r="CG235" s="64">
        <v>3.4884147687654337</v>
      </c>
      <c r="CH235" s="64">
        <v>3.324361166316375</v>
      </c>
      <c r="CI235" s="64">
        <v>3.2355573948198324</v>
      </c>
      <c r="CJ235" s="64">
        <v>3.139931918961061</v>
      </c>
      <c r="CK235" s="64">
        <v>3.0726403864813574</v>
      </c>
      <c r="CL235" s="64">
        <v>2.912709748899451</v>
      </c>
      <c r="CM235" s="64">
        <v>2.8409015944934417</v>
      </c>
      <c r="CN235" s="64">
        <v>2.758203819017888</v>
      </c>
      <c r="CO235" s="64">
        <v>2.658435775445998</v>
      </c>
      <c r="CP235" s="64">
        <v>2.5848925698135345</v>
      </c>
      <c r="CQ235" s="64">
        <v>2.4615831838162516</v>
      </c>
      <c r="CR235" s="64">
        <v>2.3940445537845263</v>
      </c>
      <c r="CS235" s="64">
        <v>2.327193735361002</v>
      </c>
      <c r="CT235" s="64">
        <v>2.302840152881273</v>
      </c>
      <c r="CU235" s="64">
        <v>2.2170243930854103</v>
      </c>
      <c r="CV235" s="64">
        <v>2.1529774397733097</v>
      </c>
      <c r="CW235" s="64">
        <v>2.0997497558870477</v>
      </c>
      <c r="CX235" s="64">
        <v>2.11530303938578</v>
      </c>
      <c r="CY235" s="64">
        <v>2.0327807590570086</v>
      </c>
      <c r="CZ235" s="64">
        <v>1.9792203628823994</v>
      </c>
      <c r="DA235" s="64">
        <v>1.940801651564981</v>
      </c>
      <c r="DB235" s="64">
        <v>1.871956261253272</v>
      </c>
      <c r="DC235" s="64">
        <v>1.8448249797907097</v>
      </c>
      <c r="DD235" s="64">
        <v>1.8338372954955895</v>
      </c>
      <c r="DE235" s="64">
        <v>1.852127103865624</v>
      </c>
      <c r="DF235" s="64">
        <v>1.8602019169649608</v>
      </c>
      <c r="DG235" s="64">
        <v>1.9349999623825356</v>
      </c>
      <c r="DH235" s="64">
        <v>2.037082601618473</v>
      </c>
      <c r="DI235" s="64">
        <v>2.1558501309641867</v>
      </c>
      <c r="DJ235" s="64">
        <v>2.292733909227834</v>
      </c>
      <c r="DK235" s="64">
        <v>2.4544826352470186</v>
      </c>
      <c r="DL235" s="64">
        <v>2.606352202912322</v>
      </c>
      <c r="DM235" s="64">
        <v>2.7591587112939426</v>
      </c>
      <c r="DN235" s="64">
        <v>2.931481498977524</v>
      </c>
      <c r="DO235" s="64">
        <v>3.083383074861805</v>
      </c>
      <c r="DP235" s="64">
        <v>3.210194958039725</v>
      </c>
      <c r="DQ235" s="64">
        <v>3.3212967059629777</v>
      </c>
      <c r="DR235" s="64">
        <v>3.4159820611271225</v>
      </c>
      <c r="DS235" s="64">
        <v>3.4844679684912214</v>
      </c>
      <c r="DT235" s="64">
        <v>3.499613047160203</v>
      </c>
      <c r="DU235" s="64">
        <v>3.4760762467938693</v>
      </c>
      <c r="DV235" s="64">
        <v>3.4563531475160283</v>
      </c>
      <c r="DW235" s="64">
        <v>3.408461375675714</v>
      </c>
      <c r="DX235" s="64">
        <v>3.3177738725703576</v>
      </c>
      <c r="DY235" s="64">
        <v>3.213215641983306</v>
      </c>
      <c r="DZ235" s="64">
        <v>3.0874854842308554</v>
      </c>
      <c r="EA235" s="64">
        <v>2.9588287994009668</v>
      </c>
      <c r="EB235" s="64">
        <v>2.8501659665000987</v>
      </c>
      <c r="EC235" s="64">
        <v>2.7186114018046443</v>
      </c>
      <c r="ED235" s="64">
        <v>2.5800070471812333</v>
      </c>
      <c r="EE235" s="64">
        <v>2.4500402472547558</v>
      </c>
      <c r="EF235" s="64">
        <v>2.3339353366414732</v>
      </c>
      <c r="EG235" s="64">
        <v>2.2257476477580296</v>
      </c>
      <c r="EH235" s="64">
        <v>2.1127941922743325</v>
      </c>
      <c r="EI235" s="64">
        <v>2.0198327278822767</v>
      </c>
      <c r="EJ235" s="64">
        <v>1.9722968323099848</v>
      </c>
      <c r="EK235" s="64">
        <v>1.8945425286746935</v>
      </c>
      <c r="EL235" s="64">
        <v>1.8361444716885555</v>
      </c>
      <c r="EM235" s="64">
        <v>1.7857001083426036</v>
      </c>
      <c r="EN235" s="64">
        <v>1.7453769006892583</v>
      </c>
      <c r="EO235" s="64">
        <v>1.7161004681131515</v>
      </c>
      <c r="EP235" s="64">
        <v>1.689367912806729</v>
      </c>
      <c r="EQ235" s="64">
        <v>1.7224742296743754</v>
      </c>
      <c r="ER235" s="64">
        <v>1.7295795949410284</v>
      </c>
      <c r="ES235" s="64">
        <v>1.7535051074072001</v>
      </c>
      <c r="ET235" s="64">
        <v>1.780774411144735</v>
      </c>
      <c r="EU235" s="64">
        <v>1.8056006449499211</v>
      </c>
      <c r="EV235" s="64">
        <v>1.8153259929719274</v>
      </c>
      <c r="EW235" s="64">
        <v>1.8278915945803433</v>
      </c>
      <c r="EX235" s="64">
        <v>1.8645704064265278</v>
      </c>
      <c r="EY235" s="64">
        <v>1.9241451654424193</v>
      </c>
      <c r="EZ235" s="64">
        <v>1.965274762278538</v>
      </c>
      <c r="FA235" s="64">
        <v>2.0193598829252832</v>
      </c>
      <c r="FB235" s="64">
        <v>2.0821860627387685</v>
      </c>
      <c r="FC235" s="64">
        <v>2.1096707093994227</v>
      </c>
      <c r="FD235" s="64">
        <v>2.2017418000013627</v>
      </c>
      <c r="FE235" s="64">
        <v>2.241189140774848</v>
      </c>
      <c r="FF235" s="64">
        <v>2.2778539623907217</v>
      </c>
    </row>
    <row r="236" spans="1:162" ht="12.75">
      <c r="A236" t="s">
        <v>295</v>
      </c>
      <c r="B236" s="64">
        <v>12.00066561947054</v>
      </c>
      <c r="C236" s="64">
        <v>11.467961322216729</v>
      </c>
      <c r="D236" s="64">
        <v>10.924631472622806</v>
      </c>
      <c r="E236" s="64">
        <v>10.50005809348655</v>
      </c>
      <c r="F236" s="64">
        <v>10.128834800133475</v>
      </c>
      <c r="G236" s="64">
        <v>9.75031314757001</v>
      </c>
      <c r="H236" s="64">
        <v>9.416149284343602</v>
      </c>
      <c r="I236" s="64">
        <v>9.053466426188383</v>
      </c>
      <c r="J236" s="64">
        <v>8.664953029819756</v>
      </c>
      <c r="K236" s="64">
        <v>8.40051332510871</v>
      </c>
      <c r="L236" s="64">
        <v>8.153278401072043</v>
      </c>
      <c r="M236" s="64">
        <v>7.937243616672126</v>
      </c>
      <c r="N236" s="64">
        <v>7.755997439810463</v>
      </c>
      <c r="O236" s="64">
        <v>7.6250602647584715</v>
      </c>
      <c r="P236" s="64">
        <v>7.538141160849077</v>
      </c>
      <c r="Q236" s="64">
        <v>7.5241044885964</v>
      </c>
      <c r="R236" s="64">
        <v>7.5353291785296745</v>
      </c>
      <c r="S236" s="64">
        <v>7.645604177593028</v>
      </c>
      <c r="T236" s="64">
        <v>7.780321986697113</v>
      </c>
      <c r="U236" s="64">
        <v>7.9999669263923465</v>
      </c>
      <c r="V236" s="64">
        <v>8.24677950968536</v>
      </c>
      <c r="W236" s="64">
        <v>8.550024498700548</v>
      </c>
      <c r="X236" s="64">
        <v>8.941858763421822</v>
      </c>
      <c r="Y236" s="64">
        <v>9.28947886824229</v>
      </c>
      <c r="Z236" s="64">
        <v>9.673903972485846</v>
      </c>
      <c r="AA236" s="64">
        <v>10.250052912198615</v>
      </c>
      <c r="AB236" s="64">
        <v>10.907115849261553</v>
      </c>
      <c r="AC236" s="64">
        <v>11.469328390304737</v>
      </c>
      <c r="AD236" s="64">
        <v>11.84040465243199</v>
      </c>
      <c r="AE236" s="64">
        <v>12.10852747576993</v>
      </c>
      <c r="AF236" s="64">
        <v>12.411843134770066</v>
      </c>
      <c r="AG236" s="64">
        <v>12.733053469369402</v>
      </c>
      <c r="AH236" s="64">
        <v>13.019391573457833</v>
      </c>
      <c r="AI236" s="64">
        <v>13.238646605730422</v>
      </c>
      <c r="AJ236" s="64">
        <v>13.439838019303723</v>
      </c>
      <c r="AK236" s="64">
        <v>13.686494855282099</v>
      </c>
      <c r="AL236" s="64">
        <v>13.895049855200234</v>
      </c>
      <c r="AM236" s="64">
        <v>13.777510606369598</v>
      </c>
      <c r="AN236" s="64">
        <v>13.608722178826808</v>
      </c>
      <c r="AO236" s="64">
        <v>13.497625313498945</v>
      </c>
      <c r="AP236" s="64">
        <v>13.653562959976513</v>
      </c>
      <c r="AQ236" s="64">
        <v>13.823647737480584</v>
      </c>
      <c r="AR236" s="64">
        <v>13.886814400645408</v>
      </c>
      <c r="AS236" s="64">
        <v>13.937329220918889</v>
      </c>
      <c r="AT236" s="64">
        <v>13.834129954186567</v>
      </c>
      <c r="AU236" s="64">
        <v>13.688679231623345</v>
      </c>
      <c r="AV236" s="64">
        <v>13.447515085435569</v>
      </c>
      <c r="AW236" s="64">
        <v>13.213522943137887</v>
      </c>
      <c r="AX236" s="64">
        <v>12.963310974888307</v>
      </c>
      <c r="AY236" s="64">
        <v>12.79324663513671</v>
      </c>
      <c r="AZ236" s="64">
        <v>12.650828693162191</v>
      </c>
      <c r="BA236" s="64">
        <v>12.416890624342928</v>
      </c>
      <c r="BB236" s="64">
        <v>12.14970957756062</v>
      </c>
      <c r="BC236" s="64">
        <v>11.896344018373986</v>
      </c>
      <c r="BD236" s="64">
        <v>11.71159674761507</v>
      </c>
      <c r="BE236" s="64">
        <v>11.521975647148357</v>
      </c>
      <c r="BF236" s="64">
        <v>11.47031018649398</v>
      </c>
      <c r="BG236" s="64">
        <v>11.517552669141395</v>
      </c>
      <c r="BH236" s="64">
        <v>11.614545607336437</v>
      </c>
      <c r="BI236" s="64">
        <v>11.71278793720824</v>
      </c>
      <c r="BJ236" s="64">
        <v>11.904012775329699</v>
      </c>
      <c r="BK236" s="64">
        <v>12.184934562762493</v>
      </c>
      <c r="BL236" s="64">
        <v>12.309840645705277</v>
      </c>
      <c r="BM236" s="64">
        <v>12.553995907494304</v>
      </c>
      <c r="BN236" s="64">
        <v>12.729047667328672</v>
      </c>
      <c r="BO236" s="64">
        <v>12.785803384840746</v>
      </c>
      <c r="BP236" s="64">
        <v>12.85855301622005</v>
      </c>
      <c r="BQ236" s="64">
        <v>12.973437365635833</v>
      </c>
      <c r="BR236" s="64">
        <v>12.97031144763874</v>
      </c>
      <c r="BS236" s="64">
        <v>13.029587453033853</v>
      </c>
      <c r="BT236" s="64">
        <v>13.183196971576884</v>
      </c>
      <c r="BU236" s="64">
        <v>13.15859012603507</v>
      </c>
      <c r="BV236" s="64">
        <v>13.051967286190575</v>
      </c>
      <c r="BW236" s="64">
        <v>12.799141519521823</v>
      </c>
      <c r="BX236" s="64">
        <v>12.625362906774493</v>
      </c>
      <c r="BY236" s="64">
        <v>12.306987729203597</v>
      </c>
      <c r="BZ236" s="64">
        <v>11.895305680879558</v>
      </c>
      <c r="CA236" s="64">
        <v>11.606300015516004</v>
      </c>
      <c r="CB236" s="64">
        <v>11.308501261360007</v>
      </c>
      <c r="CC236" s="64">
        <v>10.862665331113904</v>
      </c>
      <c r="CD236" s="64">
        <v>10.527007370581504</v>
      </c>
      <c r="CE236" s="64">
        <v>10.129646487976638</v>
      </c>
      <c r="CF236" s="64">
        <v>9.555310555233472</v>
      </c>
      <c r="CG236" s="64">
        <v>9.09553259395262</v>
      </c>
      <c r="CH236" s="64">
        <v>8.646093263460719</v>
      </c>
      <c r="CI236" s="64">
        <v>8.320759444767585</v>
      </c>
      <c r="CJ236" s="64">
        <v>7.9706872535285145</v>
      </c>
      <c r="CK236" s="64">
        <v>7.745971062715905</v>
      </c>
      <c r="CL236" s="64">
        <v>7.578516951212485</v>
      </c>
      <c r="CM236" s="64">
        <v>7.442251213655017</v>
      </c>
      <c r="CN236" s="64">
        <v>7.310271312911643</v>
      </c>
      <c r="CO236" s="64">
        <v>7.236668737526798</v>
      </c>
      <c r="CP236" s="64">
        <v>7.137563031348885</v>
      </c>
      <c r="CQ236" s="64">
        <v>6.902511627038703</v>
      </c>
      <c r="CR236" s="64">
        <v>6.70810512552023</v>
      </c>
      <c r="CS236" s="64">
        <v>6.590189172568306</v>
      </c>
      <c r="CT236" s="64">
        <v>6.480404317672573</v>
      </c>
      <c r="CU236" s="64">
        <v>6.352695671979263</v>
      </c>
      <c r="CV236" s="64">
        <v>6.276933571412097</v>
      </c>
      <c r="CW236" s="64">
        <v>6.189845076115355</v>
      </c>
      <c r="CX236" s="64">
        <v>6.134139360261244</v>
      </c>
      <c r="CY236" s="64">
        <v>6.041318023487581</v>
      </c>
      <c r="CZ236" s="64">
        <v>5.995702758108368</v>
      </c>
      <c r="DA236" s="64">
        <v>5.888695614920736</v>
      </c>
      <c r="DB236" s="64">
        <v>5.83772228371166</v>
      </c>
      <c r="DC236" s="64">
        <v>5.852987240976617</v>
      </c>
      <c r="DD236" s="64">
        <v>5.9199787414137965</v>
      </c>
      <c r="DE236" s="64">
        <v>5.905740607106037</v>
      </c>
      <c r="DF236" s="64">
        <v>5.894682436786023</v>
      </c>
      <c r="DG236" s="64">
        <v>5.96778347134875</v>
      </c>
      <c r="DH236" s="64">
        <v>6.075472194196679</v>
      </c>
      <c r="DI236" s="64">
        <v>6.3039769063975255</v>
      </c>
      <c r="DJ236" s="64">
        <v>6.500211947803776</v>
      </c>
      <c r="DK236" s="64">
        <v>6.735410519323103</v>
      </c>
      <c r="DL236" s="64">
        <v>6.911065621025561</v>
      </c>
      <c r="DM236" s="64">
        <v>7.201930967402718</v>
      </c>
      <c r="DN236" s="64">
        <v>7.417440632366154</v>
      </c>
      <c r="DO236" s="64">
        <v>7.596836487801475</v>
      </c>
      <c r="DP236" s="64">
        <v>7.716770439300414</v>
      </c>
      <c r="DQ236" s="64">
        <v>7.859790484558541</v>
      </c>
      <c r="DR236" s="64">
        <v>8.046066526225207</v>
      </c>
      <c r="DS236" s="64">
        <v>8.118299144446013</v>
      </c>
      <c r="DT236" s="64">
        <v>8.304874714952838</v>
      </c>
      <c r="DU236" s="64">
        <v>8.27635725428307</v>
      </c>
      <c r="DV236" s="64">
        <v>8.297505377678627</v>
      </c>
      <c r="DW236" s="64">
        <v>8.332475364739139</v>
      </c>
      <c r="DX236" s="64">
        <v>8.335142426590494</v>
      </c>
      <c r="DY236" s="64">
        <v>8.21785474354135</v>
      </c>
      <c r="DZ236" s="64">
        <v>8.0852382295856</v>
      </c>
      <c r="EA236" s="64">
        <v>7.974250363081279</v>
      </c>
      <c r="EB236" s="64">
        <v>7.855704726268438</v>
      </c>
      <c r="EC236" s="64">
        <v>7.74559026560478</v>
      </c>
      <c r="ED236" s="64">
        <v>7.629763921283505</v>
      </c>
      <c r="EE236" s="64">
        <v>7.493604320624083</v>
      </c>
      <c r="EF236" s="64">
        <v>7.174871169682038</v>
      </c>
      <c r="EG236" s="64">
        <v>6.903038923948515</v>
      </c>
      <c r="EH236" s="64">
        <v>6.603634685268891</v>
      </c>
      <c r="EI236" s="64">
        <v>6.279604492548294</v>
      </c>
      <c r="EJ236" s="64">
        <v>6.020709619318212</v>
      </c>
      <c r="EK236" s="64">
        <v>5.785797757465677</v>
      </c>
      <c r="EL236" s="64">
        <v>5.565373002432302</v>
      </c>
      <c r="EM236" s="64">
        <v>5.448021520262575</v>
      </c>
      <c r="EN236" s="64">
        <v>5.249388604774506</v>
      </c>
      <c r="EO236" s="64">
        <v>5.072916292978545</v>
      </c>
      <c r="EP236" s="64">
        <v>4.8752664086673425</v>
      </c>
      <c r="EQ236" s="64">
        <v>4.879507368589517</v>
      </c>
      <c r="ER236" s="64">
        <v>4.9160209301737</v>
      </c>
      <c r="ES236" s="64">
        <v>4.991964368604674</v>
      </c>
      <c r="ET236" s="64">
        <v>5.101492282307898</v>
      </c>
      <c r="EU236" s="64">
        <v>5.213609131090735</v>
      </c>
      <c r="EV236" s="64">
        <v>5.322855956391162</v>
      </c>
      <c r="EW236" s="64">
        <v>5.431278280042101</v>
      </c>
      <c r="EX236" s="64">
        <v>5.615402357272823</v>
      </c>
      <c r="EY236" s="64">
        <v>5.728446602762136</v>
      </c>
      <c r="EZ236" s="64">
        <v>5.912331550327231</v>
      </c>
      <c r="FA236" s="64">
        <v>6.111456792339175</v>
      </c>
      <c r="FB236" s="64">
        <v>6.3167052917193525</v>
      </c>
      <c r="FC236" s="64">
        <v>6.399480101050279</v>
      </c>
      <c r="FD236" s="64">
        <v>6.502933692411392</v>
      </c>
      <c r="FE236" s="64">
        <v>6.648703059279484</v>
      </c>
      <c r="FF236" s="64">
        <v>6.774862873790828</v>
      </c>
    </row>
    <row r="237" spans="1:162" ht="12.75">
      <c r="A237" t="s">
        <v>296</v>
      </c>
      <c r="B237" s="64">
        <v>9.06927668299116</v>
      </c>
      <c r="C237" s="64">
        <v>8.686923139700667</v>
      </c>
      <c r="D237" s="64">
        <v>8.317072486872226</v>
      </c>
      <c r="E237" s="64">
        <v>8.01540867129712</v>
      </c>
      <c r="F237" s="64">
        <v>7.738679078443109</v>
      </c>
      <c r="G237" s="64">
        <v>7.450003116426315</v>
      </c>
      <c r="H237" s="64">
        <v>7.27587547599154</v>
      </c>
      <c r="I237" s="64">
        <v>7.073795571674819</v>
      </c>
      <c r="J237" s="64">
        <v>6.882352768970876</v>
      </c>
      <c r="K237" s="64">
        <v>6.69127653915551</v>
      </c>
      <c r="L237" s="64">
        <v>6.599237879011469</v>
      </c>
      <c r="M237" s="64">
        <v>6.562603591250099</v>
      </c>
      <c r="N237" s="64">
        <v>6.464172603695292</v>
      </c>
      <c r="O237" s="64">
        <v>6.380313663721085</v>
      </c>
      <c r="P237" s="64">
        <v>6.33696305538686</v>
      </c>
      <c r="Q237" s="64">
        <v>6.361639278195863</v>
      </c>
      <c r="R237" s="64">
        <v>6.39361132211182</v>
      </c>
      <c r="S237" s="64">
        <v>6.474792381937067</v>
      </c>
      <c r="T237" s="64">
        <v>6.542832370554101</v>
      </c>
      <c r="U237" s="64">
        <v>6.66823754409333</v>
      </c>
      <c r="V237" s="64">
        <v>6.801623137332597</v>
      </c>
      <c r="W237" s="64">
        <v>6.956234023676441</v>
      </c>
      <c r="X237" s="64">
        <v>7.130267287390429</v>
      </c>
      <c r="Y237" s="64">
        <v>7.315893178771852</v>
      </c>
      <c r="Z237" s="64">
        <v>7.600706655854279</v>
      </c>
      <c r="AA237" s="64">
        <v>7.895432060665954</v>
      </c>
      <c r="AB237" s="64">
        <v>8.165178840814331</v>
      </c>
      <c r="AC237" s="64">
        <v>8.374352428325727</v>
      </c>
      <c r="AD237" s="64">
        <v>8.64729276292254</v>
      </c>
      <c r="AE237" s="64">
        <v>8.922019368681122</v>
      </c>
      <c r="AF237" s="64">
        <v>9.104335106531245</v>
      </c>
      <c r="AG237" s="64">
        <v>9.424781895237421</v>
      </c>
      <c r="AH237" s="64">
        <v>9.646204538506462</v>
      </c>
      <c r="AI237" s="64">
        <v>9.958836021254507</v>
      </c>
      <c r="AJ237" s="64">
        <v>10.49114188993958</v>
      </c>
      <c r="AK237" s="64">
        <v>10.940815758516171</v>
      </c>
      <c r="AL237" s="64">
        <v>11.480264867401445</v>
      </c>
      <c r="AM237" s="64">
        <v>11.863389557230098</v>
      </c>
      <c r="AN237" s="64">
        <v>12.27640168586484</v>
      </c>
      <c r="AO237" s="64">
        <v>12.636185353177922</v>
      </c>
      <c r="AP237" s="64">
        <v>13.009871203994562</v>
      </c>
      <c r="AQ237" s="64">
        <v>13.379489259550118</v>
      </c>
      <c r="AR237" s="64">
        <v>13.727513440197805</v>
      </c>
      <c r="AS237" s="64">
        <v>14.149517647126089</v>
      </c>
      <c r="AT237" s="64">
        <v>14.523893084087172</v>
      </c>
      <c r="AU237" s="64">
        <v>14.870215559688964</v>
      </c>
      <c r="AV237" s="64">
        <v>14.990435856926624</v>
      </c>
      <c r="AW237" s="64">
        <v>15.123149761167491</v>
      </c>
      <c r="AX237" s="64">
        <v>14.978951671153318</v>
      </c>
      <c r="AY237" s="64">
        <v>14.882258094071569</v>
      </c>
      <c r="AZ237" s="64">
        <v>14.744244480666005</v>
      </c>
      <c r="BA237" s="64">
        <v>14.544583977457634</v>
      </c>
      <c r="BB237" s="64">
        <v>14.355591406837325</v>
      </c>
      <c r="BC237" s="64">
        <v>14.112624168574776</v>
      </c>
      <c r="BD237" s="64">
        <v>13.853905455919055</v>
      </c>
      <c r="BE237" s="64">
        <v>13.325375648154823</v>
      </c>
      <c r="BF237" s="64">
        <v>12.848392855037575</v>
      </c>
      <c r="BG237" s="64">
        <v>12.642010308585718</v>
      </c>
      <c r="BH237" s="64">
        <v>12.590722038564323</v>
      </c>
      <c r="BI237" s="64">
        <v>12.467896416314117</v>
      </c>
      <c r="BJ237" s="64">
        <v>12.61378781939984</v>
      </c>
      <c r="BK237" s="64">
        <v>12.638887791676988</v>
      </c>
      <c r="BL237" s="64">
        <v>12.53549675073526</v>
      </c>
      <c r="BM237" s="64">
        <v>12.506891064212658</v>
      </c>
      <c r="BN237" s="64">
        <v>12.30649394517561</v>
      </c>
      <c r="BO237" s="64">
        <v>12.102258352136907</v>
      </c>
      <c r="BP237" s="64">
        <v>11.941526744026516</v>
      </c>
      <c r="BQ237" s="64">
        <v>11.71755091070728</v>
      </c>
      <c r="BR237" s="64">
        <v>11.564802348010895</v>
      </c>
      <c r="BS237" s="64">
        <v>11.056837273173691</v>
      </c>
      <c r="BT237" s="64">
        <v>10.565079795970115</v>
      </c>
      <c r="BU237" s="64">
        <v>10.101168261866713</v>
      </c>
      <c r="BV237" s="64">
        <v>9.446189066286635</v>
      </c>
      <c r="BW237" s="64">
        <v>8.892213407298707</v>
      </c>
      <c r="BX237" s="64">
        <v>8.574294332154198</v>
      </c>
      <c r="BY237" s="64">
        <v>8.244938139890804</v>
      </c>
      <c r="BZ237" s="64">
        <v>8.033665610860053</v>
      </c>
      <c r="CA237" s="64">
        <v>7.872557204787571</v>
      </c>
      <c r="CB237" s="64">
        <v>7.785699757671839</v>
      </c>
      <c r="CC237" s="64">
        <v>7.719703047114593</v>
      </c>
      <c r="CD237" s="64">
        <v>7.586360809854629</v>
      </c>
      <c r="CE237" s="64">
        <v>7.609673464850894</v>
      </c>
      <c r="CF237" s="64">
        <v>7.450624009589975</v>
      </c>
      <c r="CG237" s="64">
        <v>7.326783288959454</v>
      </c>
      <c r="CH237" s="64">
        <v>7.202702502876647</v>
      </c>
      <c r="CI237" s="64">
        <v>7.202286998896562</v>
      </c>
      <c r="CJ237" s="64">
        <v>6.951855406319954</v>
      </c>
      <c r="CK237" s="64">
        <v>6.727989716838231</v>
      </c>
      <c r="CL237" s="64">
        <v>6.548642164675598</v>
      </c>
      <c r="CM237" s="64">
        <v>6.395693457816328</v>
      </c>
      <c r="CN237" s="64">
        <v>6.209935733170936</v>
      </c>
      <c r="CO237" s="64">
        <v>6.159246534839668</v>
      </c>
      <c r="CP237" s="64">
        <v>6.156019107505099</v>
      </c>
      <c r="CQ237" s="64">
        <v>5.977906159416967</v>
      </c>
      <c r="CR237" s="64">
        <v>5.824100121029709</v>
      </c>
      <c r="CS237" s="64">
        <v>5.667842385881195</v>
      </c>
      <c r="CT237" s="64">
        <v>5.615722470443483</v>
      </c>
      <c r="CU237" s="64">
        <v>5.491934112928153</v>
      </c>
      <c r="CV237" s="64">
        <v>5.522935653691289</v>
      </c>
      <c r="CW237" s="64">
        <v>5.609027001033819</v>
      </c>
      <c r="CX237" s="64">
        <v>5.570949475385096</v>
      </c>
      <c r="CY237" s="64">
        <v>5.519701701763373</v>
      </c>
      <c r="CZ237" s="64">
        <v>5.519417817428469</v>
      </c>
      <c r="DA237" s="64">
        <v>5.477380406731283</v>
      </c>
      <c r="DB237" s="64">
        <v>5.36630913087096</v>
      </c>
      <c r="DC237" s="64">
        <v>5.339663172856593</v>
      </c>
      <c r="DD237" s="64">
        <v>5.314225869518703</v>
      </c>
      <c r="DE237" s="64">
        <v>5.3418879687957235</v>
      </c>
      <c r="DF237" s="64">
        <v>5.32713147721859</v>
      </c>
      <c r="DG237" s="64">
        <v>5.36271378786816</v>
      </c>
      <c r="DH237" s="64">
        <v>5.478823862578026</v>
      </c>
      <c r="DI237" s="64">
        <v>5.600012128503135</v>
      </c>
      <c r="DJ237" s="64">
        <v>5.735151085901426</v>
      </c>
      <c r="DK237" s="64">
        <v>5.8623390677098435</v>
      </c>
      <c r="DL237" s="64">
        <v>5.970007180750591</v>
      </c>
      <c r="DM237" s="64">
        <v>6.078653565128057</v>
      </c>
      <c r="DN237" s="64">
        <v>6.234451302822486</v>
      </c>
      <c r="DO237" s="64">
        <v>6.42595414479288</v>
      </c>
      <c r="DP237" s="64">
        <v>6.540462284701605</v>
      </c>
      <c r="DQ237" s="64">
        <v>6.638868929274213</v>
      </c>
      <c r="DR237" s="64">
        <v>6.762472416940077</v>
      </c>
      <c r="DS237" s="64">
        <v>6.869755496551041</v>
      </c>
      <c r="DT237" s="64">
        <v>6.894700291704138</v>
      </c>
      <c r="DU237" s="64">
        <v>6.898162744665757</v>
      </c>
      <c r="DV237" s="64">
        <v>6.906085193532427</v>
      </c>
      <c r="DW237" s="64">
        <v>6.910454645408875</v>
      </c>
      <c r="DX237" s="64">
        <v>6.865170245655331</v>
      </c>
      <c r="DY237" s="64">
        <v>6.771132892576937</v>
      </c>
      <c r="DZ237" s="64">
        <v>6.752684295042138</v>
      </c>
      <c r="EA237" s="64">
        <v>6.6743250545834245</v>
      </c>
      <c r="EB237" s="64">
        <v>6.6210808753909705</v>
      </c>
      <c r="EC237" s="64">
        <v>6.514728167192636</v>
      </c>
      <c r="ED237" s="64">
        <v>6.413814039440168</v>
      </c>
      <c r="EE237" s="64">
        <v>6.255370930834553</v>
      </c>
      <c r="EF237" s="64">
        <v>6.12907039634464</v>
      </c>
      <c r="EG237" s="64">
        <v>5.962855872137627</v>
      </c>
      <c r="EH237" s="64">
        <v>5.798205116313813</v>
      </c>
      <c r="EI237" s="64">
        <v>5.619161478376994</v>
      </c>
      <c r="EJ237" s="64">
        <v>5.450770297282134</v>
      </c>
      <c r="EK237" s="64">
        <v>5.260348644494545</v>
      </c>
      <c r="EL237" s="64">
        <v>4.988999806261111</v>
      </c>
      <c r="EM237" s="64">
        <v>4.7514071574742305</v>
      </c>
      <c r="EN237" s="64">
        <v>4.533328653044589</v>
      </c>
      <c r="EO237" s="64">
        <v>4.357776541803232</v>
      </c>
      <c r="EP237" s="64">
        <v>4.1167242562045265</v>
      </c>
      <c r="EQ237" s="64">
        <v>3.9876337344816988</v>
      </c>
      <c r="ER237" s="64">
        <v>3.8633505707821385</v>
      </c>
      <c r="ES237" s="64">
        <v>3.774974337707739</v>
      </c>
      <c r="ET237" s="64">
        <v>3.721228806053869</v>
      </c>
      <c r="EU237" s="64">
        <v>3.707920271445948</v>
      </c>
      <c r="EV237" s="64">
        <v>3.738227762076321</v>
      </c>
      <c r="EW237" s="64">
        <v>3.789294126383489</v>
      </c>
      <c r="EX237" s="64">
        <v>3.88966319991583</v>
      </c>
      <c r="EY237" s="64">
        <v>3.9650105942802045</v>
      </c>
      <c r="EZ237" s="64">
        <v>4.087871291549097</v>
      </c>
      <c r="FA237" s="64">
        <v>4.210332230032558</v>
      </c>
      <c r="FB237" s="64">
        <v>4.3286889948772656</v>
      </c>
      <c r="FC237" s="64">
        <v>4.418752670540309</v>
      </c>
      <c r="FD237" s="64">
        <v>4.571178858092554</v>
      </c>
      <c r="FE237" s="64">
        <v>4.7363493776111465</v>
      </c>
      <c r="FF237" s="64">
        <v>4.882102443713948</v>
      </c>
    </row>
    <row r="238" spans="1:162" ht="12.75">
      <c r="A238" t="s">
        <v>297</v>
      </c>
      <c r="B238" s="64">
        <v>12.7483085083993</v>
      </c>
      <c r="C238" s="64">
        <v>12.257593012404223</v>
      </c>
      <c r="D238" s="64">
        <v>11.840589991383986</v>
      </c>
      <c r="E238" s="64">
        <v>11.396065649380782</v>
      </c>
      <c r="F238" s="64">
        <v>10.94012479947331</v>
      </c>
      <c r="G238" s="64">
        <v>10.451583303081183</v>
      </c>
      <c r="H238" s="64">
        <v>9.837099027882472</v>
      </c>
      <c r="I238" s="64">
        <v>9.200643047146407</v>
      </c>
      <c r="J238" s="64">
        <v>8.677098844435537</v>
      </c>
      <c r="K238" s="64">
        <v>8.239547233289287</v>
      </c>
      <c r="L238" s="64">
        <v>7.850202679200404</v>
      </c>
      <c r="M238" s="64">
        <v>7.502972055630458</v>
      </c>
      <c r="N238" s="64">
        <v>7.137991236054945</v>
      </c>
      <c r="O238" s="64">
        <v>6.868842418889595</v>
      </c>
      <c r="P238" s="64">
        <v>6.7414301131354435</v>
      </c>
      <c r="Q238" s="64">
        <v>6.689379244043937</v>
      </c>
      <c r="R238" s="64">
        <v>6.689078101915257</v>
      </c>
      <c r="S238" s="64">
        <v>6.753217694287369</v>
      </c>
      <c r="T238" s="64">
        <v>6.851404155957725</v>
      </c>
      <c r="U238" s="64">
        <v>7.027778677010712</v>
      </c>
      <c r="V238" s="64">
        <v>7.211335588508798</v>
      </c>
      <c r="W238" s="64">
        <v>7.372569248639518</v>
      </c>
      <c r="X238" s="64">
        <v>7.616833926524204</v>
      </c>
      <c r="Y238" s="64">
        <v>7.924465252178997</v>
      </c>
      <c r="Z238" s="64">
        <v>8.188054422281143</v>
      </c>
      <c r="AA238" s="64">
        <v>8.465715345611056</v>
      </c>
      <c r="AB238" s="64">
        <v>8.68621644298341</v>
      </c>
      <c r="AC238" s="64">
        <v>8.828397309381701</v>
      </c>
      <c r="AD238" s="64">
        <v>8.925932341404097</v>
      </c>
      <c r="AE238" s="64">
        <v>9.027917229127056</v>
      </c>
      <c r="AF238" s="64">
        <v>9.093764760554297</v>
      </c>
      <c r="AG238" s="64">
        <v>9.235785562250973</v>
      </c>
      <c r="AH238" s="64">
        <v>9.414266967733061</v>
      </c>
      <c r="AI238" s="64">
        <v>9.692843135461299</v>
      </c>
      <c r="AJ238" s="64">
        <v>9.836829225925834</v>
      </c>
      <c r="AK238" s="64">
        <v>9.94326093210494</v>
      </c>
      <c r="AL238" s="64">
        <v>10.107717280485772</v>
      </c>
      <c r="AM238" s="64">
        <v>10.171098520244131</v>
      </c>
      <c r="AN238" s="64">
        <v>10.291206393400783</v>
      </c>
      <c r="AO238" s="64">
        <v>10.342324079133855</v>
      </c>
      <c r="AP238" s="64">
        <v>10.413539089267982</v>
      </c>
      <c r="AQ238" s="64">
        <v>10.476268384725687</v>
      </c>
      <c r="AR238" s="64">
        <v>10.688927102819187</v>
      </c>
      <c r="AS238" s="64">
        <v>10.965856916223165</v>
      </c>
      <c r="AT238" s="64">
        <v>11.052029421499611</v>
      </c>
      <c r="AU238" s="64">
        <v>11.105537451558371</v>
      </c>
      <c r="AV238" s="64">
        <v>11.14831475953414</v>
      </c>
      <c r="AW238" s="64">
        <v>11.180485814198706</v>
      </c>
      <c r="AX238" s="64">
        <v>11.283933330137856</v>
      </c>
      <c r="AY238" s="64">
        <v>11.325154659367755</v>
      </c>
      <c r="AZ238" s="64">
        <v>11.222254312182462</v>
      </c>
      <c r="BA238" s="64">
        <v>11.199818414746565</v>
      </c>
      <c r="BB238" s="64">
        <v>11.134475797374508</v>
      </c>
      <c r="BC238" s="64">
        <v>11.063630759807564</v>
      </c>
      <c r="BD238" s="64">
        <v>10.855125670867693</v>
      </c>
      <c r="BE238" s="64">
        <v>10.464036695595043</v>
      </c>
      <c r="BF238" s="64">
        <v>10.183025040537588</v>
      </c>
      <c r="BG238" s="64">
        <v>9.907174861811491</v>
      </c>
      <c r="BH238" s="64">
        <v>9.724591525166803</v>
      </c>
      <c r="BI238" s="64">
        <v>9.663656666347476</v>
      </c>
      <c r="BJ238" s="64">
        <v>9.397923185991354</v>
      </c>
      <c r="BK238" s="64">
        <v>9.252792677893465</v>
      </c>
      <c r="BL238" s="64">
        <v>9.129505815579607</v>
      </c>
      <c r="BM238" s="64">
        <v>8.99505912192239</v>
      </c>
      <c r="BN238" s="64">
        <v>8.892852770546408</v>
      </c>
      <c r="BO238" s="64">
        <v>8.863526049091403</v>
      </c>
      <c r="BP238" s="64">
        <v>8.910480522361665</v>
      </c>
      <c r="BQ238" s="64">
        <v>8.936957599903645</v>
      </c>
      <c r="BR238" s="64">
        <v>8.932565432468001</v>
      </c>
      <c r="BS238" s="64">
        <v>8.98165106989565</v>
      </c>
      <c r="BT238" s="64">
        <v>9.086815580345265</v>
      </c>
      <c r="BU238" s="64">
        <v>8.871429999165594</v>
      </c>
      <c r="BV238" s="64">
        <v>8.741151027214183</v>
      </c>
      <c r="BW238" s="64">
        <v>8.497311683676118</v>
      </c>
      <c r="BX238" s="64">
        <v>8.335571055284717</v>
      </c>
      <c r="BY238" s="64">
        <v>8.175782998185449</v>
      </c>
      <c r="BZ238" s="64">
        <v>7.993000508159778</v>
      </c>
      <c r="CA238" s="64">
        <v>7.775518473188977</v>
      </c>
      <c r="CB238" s="64">
        <v>7.485828983598792</v>
      </c>
      <c r="CC238" s="64">
        <v>7.117901758466318</v>
      </c>
      <c r="CD238" s="64">
        <v>6.826463533297379</v>
      </c>
      <c r="CE238" s="64">
        <v>6.512749268965692</v>
      </c>
      <c r="CF238" s="64">
        <v>6.103306024800966</v>
      </c>
      <c r="CG238" s="64">
        <v>5.884272374826331</v>
      </c>
      <c r="CH238" s="64">
        <v>5.645883517693245</v>
      </c>
      <c r="CI238" s="64">
        <v>5.487305683722028</v>
      </c>
      <c r="CJ238" s="64">
        <v>5.4315824381939635</v>
      </c>
      <c r="CK238" s="64">
        <v>5.383696521941144</v>
      </c>
      <c r="CL238" s="64">
        <v>5.341235071492746</v>
      </c>
      <c r="CM238" s="64">
        <v>5.198239031868625</v>
      </c>
      <c r="CN238" s="64">
        <v>5.126541612021037</v>
      </c>
      <c r="CO238" s="64">
        <v>5.105116803067677</v>
      </c>
      <c r="CP238" s="64">
        <v>5.017350541731649</v>
      </c>
      <c r="CQ238" s="64">
        <v>4.8430693849188815</v>
      </c>
      <c r="CR238" s="64">
        <v>4.6441132862075465</v>
      </c>
      <c r="CS238" s="64">
        <v>4.455239950493383</v>
      </c>
      <c r="CT238" s="64">
        <v>4.330420374855812</v>
      </c>
      <c r="CU238" s="64">
        <v>4.17923497149227</v>
      </c>
      <c r="CV238" s="64">
        <v>3.9659099159949136</v>
      </c>
      <c r="CW238" s="64">
        <v>3.8335320218222435</v>
      </c>
      <c r="CX238" s="64">
        <v>3.6791369104879057</v>
      </c>
      <c r="CY238" s="64">
        <v>3.599223122885265</v>
      </c>
      <c r="CZ238" s="64">
        <v>3.5251377308797753</v>
      </c>
      <c r="DA238" s="64">
        <v>3.4161142008215197</v>
      </c>
      <c r="DB238" s="64">
        <v>3.3358294372290302</v>
      </c>
      <c r="DC238" s="64">
        <v>3.2548399952362383</v>
      </c>
      <c r="DD238" s="64">
        <v>3.260253168026434</v>
      </c>
      <c r="DE238" s="64">
        <v>3.2774620708084767</v>
      </c>
      <c r="DF238" s="64">
        <v>3.2630633665414934</v>
      </c>
      <c r="DG238" s="64">
        <v>3.3187842783607633</v>
      </c>
      <c r="DH238" s="64">
        <v>3.4239630550302116</v>
      </c>
      <c r="DI238" s="64">
        <v>3.5594969070861904</v>
      </c>
      <c r="DJ238" s="64">
        <v>3.7293116644681112</v>
      </c>
      <c r="DK238" s="64">
        <v>3.9110726650665204</v>
      </c>
      <c r="DL238" s="64">
        <v>4.055634999284027</v>
      </c>
      <c r="DM238" s="64">
        <v>4.261667528319184</v>
      </c>
      <c r="DN238" s="64">
        <v>4.445050326427492</v>
      </c>
      <c r="DO238" s="64">
        <v>4.630552798726015</v>
      </c>
      <c r="DP238" s="64">
        <v>4.758551915825245</v>
      </c>
      <c r="DQ238" s="64">
        <v>4.892434925819367</v>
      </c>
      <c r="DR238" s="64">
        <v>5.09888998846458</v>
      </c>
      <c r="DS238" s="64">
        <v>5.194041361538557</v>
      </c>
      <c r="DT238" s="64">
        <v>5.3302966701136</v>
      </c>
      <c r="DU238" s="64">
        <v>5.326344426684392</v>
      </c>
      <c r="DV238" s="64">
        <v>5.305670175704926</v>
      </c>
      <c r="DW238" s="64">
        <v>5.222117599978222</v>
      </c>
      <c r="DX238" s="64">
        <v>5.134902555136058</v>
      </c>
      <c r="DY238" s="64">
        <v>5.040440564193394</v>
      </c>
      <c r="DZ238" s="64">
        <v>4.955571305470756</v>
      </c>
      <c r="EA238" s="64">
        <v>4.884006342725496</v>
      </c>
      <c r="EB238" s="64">
        <v>4.830211656308071</v>
      </c>
      <c r="EC238" s="64">
        <v>4.716562360111605</v>
      </c>
      <c r="ED238" s="64">
        <v>4.517738844708945</v>
      </c>
      <c r="EE238" s="64">
        <v>4.408908141586334</v>
      </c>
      <c r="EF238" s="64">
        <v>4.1867695626360275</v>
      </c>
      <c r="EG238" s="64">
        <v>4.016476555343849</v>
      </c>
      <c r="EH238" s="64">
        <v>3.8597418046112986</v>
      </c>
      <c r="EI238" s="64">
        <v>3.756970649580158</v>
      </c>
      <c r="EJ238" s="64">
        <v>3.6643022714713083</v>
      </c>
      <c r="EK238" s="64">
        <v>3.542243949242543</v>
      </c>
      <c r="EL238" s="64">
        <v>3.4227835174250525</v>
      </c>
      <c r="EM238" s="64">
        <v>3.3045512708811966</v>
      </c>
      <c r="EN238" s="64">
        <v>3.195124975051988</v>
      </c>
      <c r="EO238" s="64">
        <v>3.123242895717078</v>
      </c>
      <c r="EP238" s="64">
        <v>3.0675665436981543</v>
      </c>
      <c r="EQ238" s="64">
        <v>3.035162862350811</v>
      </c>
      <c r="ER238" s="64">
        <v>3.028533382423831</v>
      </c>
      <c r="ES238" s="64">
        <v>3.0352236210998575</v>
      </c>
      <c r="ET238" s="64">
        <v>3.0504907837841575</v>
      </c>
      <c r="EU238" s="64">
        <v>3.051119324528369</v>
      </c>
      <c r="EV238" s="64">
        <v>3.04569245390822</v>
      </c>
      <c r="EW238" s="64">
        <v>3.0365768512372964</v>
      </c>
      <c r="EX238" s="64">
        <v>3.0593967035290213</v>
      </c>
      <c r="EY238" s="64">
        <v>3.104043992430523</v>
      </c>
      <c r="EZ238" s="64">
        <v>3.144570220198299</v>
      </c>
      <c r="FA238" s="64">
        <v>3.1910062035274858</v>
      </c>
      <c r="FB238" s="64">
        <v>3.212810286026245</v>
      </c>
      <c r="FC238" s="64">
        <v>3.2068380479001077</v>
      </c>
      <c r="FD238" s="64">
        <v>3.2280471580300563</v>
      </c>
      <c r="FE238" s="64">
        <v>3.2637379555303494</v>
      </c>
      <c r="FF238" s="64">
        <v>3.292808123896662</v>
      </c>
    </row>
    <row r="239" spans="1:162" ht="12.75">
      <c r="A239" t="s">
        <v>298</v>
      </c>
      <c r="B239" s="64">
        <v>9.13047860172995</v>
      </c>
      <c r="C239" s="64">
        <v>8.779709611814908</v>
      </c>
      <c r="D239" s="64">
        <v>8.46159696269103</v>
      </c>
      <c r="E239" s="64">
        <v>8.146773187355775</v>
      </c>
      <c r="F239" s="64">
        <v>7.870902212094115</v>
      </c>
      <c r="G239" s="64">
        <v>7.639063902222108</v>
      </c>
      <c r="H239" s="64">
        <v>7.395233961051897</v>
      </c>
      <c r="I239" s="64">
        <v>7.138749540394575</v>
      </c>
      <c r="J239" s="64">
        <v>6.898928108982727</v>
      </c>
      <c r="K239" s="64">
        <v>6.7232620215225465</v>
      </c>
      <c r="L239" s="64">
        <v>6.623650787987213</v>
      </c>
      <c r="M239" s="64">
        <v>6.506919805326459</v>
      </c>
      <c r="N239" s="64">
        <v>6.438373357666478</v>
      </c>
      <c r="O239" s="64">
        <v>6.4230785968473425</v>
      </c>
      <c r="P239" s="64">
        <v>6.428781534925515</v>
      </c>
      <c r="Q239" s="64">
        <v>6.469985421632827</v>
      </c>
      <c r="R239" s="64">
        <v>6.543806638749504</v>
      </c>
      <c r="S239" s="64">
        <v>6.687207362466747</v>
      </c>
      <c r="T239" s="64">
        <v>6.795995046192776</v>
      </c>
      <c r="U239" s="64">
        <v>6.915431872091953</v>
      </c>
      <c r="V239" s="64">
        <v>7.054140351949255</v>
      </c>
      <c r="W239" s="64">
        <v>7.174532078009245</v>
      </c>
      <c r="X239" s="64">
        <v>7.422069439274974</v>
      </c>
      <c r="Y239" s="64">
        <v>7.693765935987957</v>
      </c>
      <c r="Z239" s="64">
        <v>7.969435884947704</v>
      </c>
      <c r="AA239" s="64">
        <v>8.24163716547779</v>
      </c>
      <c r="AB239" s="64">
        <v>8.493245389731156</v>
      </c>
      <c r="AC239" s="64">
        <v>8.735529832764945</v>
      </c>
      <c r="AD239" s="64">
        <v>8.889343926237986</v>
      </c>
      <c r="AE239" s="64">
        <v>8.992959774962499</v>
      </c>
      <c r="AF239" s="64">
        <v>9.0870375001841</v>
      </c>
      <c r="AG239" s="64">
        <v>9.227405352982261</v>
      </c>
      <c r="AH239" s="64">
        <v>9.352622333348497</v>
      </c>
      <c r="AI239" s="64">
        <v>9.45012953268216</v>
      </c>
      <c r="AJ239" s="64">
        <v>9.150976754417604</v>
      </c>
      <c r="AK239" s="64">
        <v>8.86493449547734</v>
      </c>
      <c r="AL239" s="64">
        <v>8.516838073502674</v>
      </c>
      <c r="AM239" s="64">
        <v>8.223514068215986</v>
      </c>
      <c r="AN239" s="64">
        <v>7.949653419781753</v>
      </c>
      <c r="AO239" s="64">
        <v>7.708014921855555</v>
      </c>
      <c r="AP239" s="64">
        <v>7.545281711491164</v>
      </c>
      <c r="AQ239" s="64">
        <v>7.426528849417697</v>
      </c>
      <c r="AR239" s="64">
        <v>7.393324238020178</v>
      </c>
      <c r="AS239" s="64">
        <v>7.351338504853562</v>
      </c>
      <c r="AT239" s="64">
        <v>7.28563090608771</v>
      </c>
      <c r="AU239" s="64">
        <v>7.226151303317107</v>
      </c>
      <c r="AV239" s="64">
        <v>7.418407029662911</v>
      </c>
      <c r="AW239" s="64">
        <v>7.564687428742013</v>
      </c>
      <c r="AX239" s="64">
        <v>7.808112130647461</v>
      </c>
      <c r="AY239" s="64">
        <v>7.877072154539661</v>
      </c>
      <c r="AZ239" s="64">
        <v>7.998453204098979</v>
      </c>
      <c r="BA239" s="64">
        <v>8.097965146060037</v>
      </c>
      <c r="BB239" s="64">
        <v>8.082278955441232</v>
      </c>
      <c r="BC239" s="64">
        <v>8.107745590292398</v>
      </c>
      <c r="BD239" s="64">
        <v>8.104153854748489</v>
      </c>
      <c r="BE239" s="64">
        <v>8.11855859250394</v>
      </c>
      <c r="BF239" s="64">
        <v>8.168500142897361</v>
      </c>
      <c r="BG239" s="64">
        <v>8.27465677087748</v>
      </c>
      <c r="BH239" s="64">
        <v>8.377508113401044</v>
      </c>
      <c r="BI239" s="64">
        <v>8.573536908214164</v>
      </c>
      <c r="BJ239" s="64">
        <v>8.791875278674217</v>
      </c>
      <c r="BK239" s="64">
        <v>9.195631642800128</v>
      </c>
      <c r="BL239" s="64">
        <v>9.50308898727779</v>
      </c>
      <c r="BM239" s="64">
        <v>9.672764423108232</v>
      </c>
      <c r="BN239" s="64">
        <v>9.91373205744866</v>
      </c>
      <c r="BO239" s="64">
        <v>10.10668577516498</v>
      </c>
      <c r="BP239" s="64">
        <v>10.218505997787092</v>
      </c>
      <c r="BQ239" s="64">
        <v>10.333653828313176</v>
      </c>
      <c r="BR239" s="64">
        <v>10.440614870399175</v>
      </c>
      <c r="BS239" s="64">
        <v>10.46510370006664</v>
      </c>
      <c r="BT239" s="64">
        <v>10.552489012965747</v>
      </c>
      <c r="BU239" s="64">
        <v>10.550804548180595</v>
      </c>
      <c r="BV239" s="64">
        <v>10.38209515912194</v>
      </c>
      <c r="BW239" s="64">
        <v>10.093762282159545</v>
      </c>
      <c r="BX239" s="64">
        <v>9.71930102235311</v>
      </c>
      <c r="BY239" s="64">
        <v>9.476965676433863</v>
      </c>
      <c r="BZ239" s="64">
        <v>9.284750946327224</v>
      </c>
      <c r="CA239" s="64">
        <v>9.023642547387313</v>
      </c>
      <c r="CB239" s="64">
        <v>8.794163012962462</v>
      </c>
      <c r="CC239" s="64">
        <v>8.481772706734462</v>
      </c>
      <c r="CD239" s="64">
        <v>8.105104395488752</v>
      </c>
      <c r="CE239" s="64">
        <v>7.835386157443654</v>
      </c>
      <c r="CF239" s="64">
        <v>7.449745714951381</v>
      </c>
      <c r="CG239" s="64">
        <v>7.1076089534354665</v>
      </c>
      <c r="CH239" s="64">
        <v>6.7820609828874945</v>
      </c>
      <c r="CI239" s="64">
        <v>6.518018533031494</v>
      </c>
      <c r="CJ239" s="64">
        <v>6.308322979774867</v>
      </c>
      <c r="CK239" s="64">
        <v>6.05908124509999</v>
      </c>
      <c r="CL239" s="64">
        <v>5.784207074749692</v>
      </c>
      <c r="CM239" s="64">
        <v>5.556701627093237</v>
      </c>
      <c r="CN239" s="64">
        <v>5.341014246666884</v>
      </c>
      <c r="CO239" s="64">
        <v>5.135249192856921</v>
      </c>
      <c r="CP239" s="64">
        <v>4.950303320422132</v>
      </c>
      <c r="CQ239" s="64">
        <v>4.701719628652519</v>
      </c>
      <c r="CR239" s="64">
        <v>4.481882672633765</v>
      </c>
      <c r="CS239" s="64">
        <v>4.215840234047023</v>
      </c>
      <c r="CT239" s="64">
        <v>4.0289296311596</v>
      </c>
      <c r="CU239" s="64">
        <v>3.8328703568648232</v>
      </c>
      <c r="CV239" s="64">
        <v>3.676863207483148</v>
      </c>
      <c r="CW239" s="64">
        <v>3.6055561630689934</v>
      </c>
      <c r="CX239" s="64">
        <v>3.519965052518908</v>
      </c>
      <c r="CY239" s="64">
        <v>3.4315754093201583</v>
      </c>
      <c r="CZ239" s="64">
        <v>3.382230054553041</v>
      </c>
      <c r="DA239" s="64">
        <v>3.289374955753973</v>
      </c>
      <c r="DB239" s="64">
        <v>3.193615127554144</v>
      </c>
      <c r="DC239" s="64">
        <v>3.1005280931810275</v>
      </c>
      <c r="DD239" s="64">
        <v>3.0639048464006646</v>
      </c>
      <c r="DE239" s="64">
        <v>3.089158108691313</v>
      </c>
      <c r="DF239" s="64">
        <v>3.101645772274027</v>
      </c>
      <c r="DG239" s="64">
        <v>3.1815746191232486</v>
      </c>
      <c r="DH239" s="64">
        <v>3.3211469796921382</v>
      </c>
      <c r="DI239" s="64">
        <v>3.453823240172829</v>
      </c>
      <c r="DJ239" s="64">
        <v>3.5936258125666733</v>
      </c>
      <c r="DK239" s="64">
        <v>3.7547650972048405</v>
      </c>
      <c r="DL239" s="64">
        <v>3.918241133213277</v>
      </c>
      <c r="DM239" s="64">
        <v>4.126530652855242</v>
      </c>
      <c r="DN239" s="64">
        <v>4.317392420138712</v>
      </c>
      <c r="DO239" s="64">
        <v>4.5282736723845884</v>
      </c>
      <c r="DP239" s="64">
        <v>4.676438734972856</v>
      </c>
      <c r="DQ239" s="64">
        <v>4.752348516888796</v>
      </c>
      <c r="DR239" s="64">
        <v>4.870580989739882</v>
      </c>
      <c r="DS239" s="64">
        <v>4.9692045787552885</v>
      </c>
      <c r="DT239" s="64">
        <v>5.040544698355897</v>
      </c>
      <c r="DU239" s="64">
        <v>5.02913308204726</v>
      </c>
      <c r="DV239" s="64">
        <v>5.0382589408875615</v>
      </c>
      <c r="DW239" s="64">
        <v>5.025858106347168</v>
      </c>
      <c r="DX239" s="64">
        <v>4.948789828347269</v>
      </c>
      <c r="DY239" s="64">
        <v>4.844955792636493</v>
      </c>
      <c r="DZ239" s="64">
        <v>4.792769281632217</v>
      </c>
      <c r="EA239" s="64">
        <v>4.697577957794575</v>
      </c>
      <c r="EB239" s="64">
        <v>4.6269376513879115</v>
      </c>
      <c r="EC239" s="64">
        <v>4.5834213475559284</v>
      </c>
      <c r="ED239" s="64">
        <v>4.488390853005983</v>
      </c>
      <c r="EE239" s="64">
        <v>4.359198228741579</v>
      </c>
      <c r="EF239" s="64">
        <v>4.225531507400941</v>
      </c>
      <c r="EG239" s="64">
        <v>4.12636756247518</v>
      </c>
      <c r="EH239" s="64">
        <v>3.968626825143453</v>
      </c>
      <c r="EI239" s="64">
        <v>3.8135157496407497</v>
      </c>
      <c r="EJ239" s="64">
        <v>3.7027537393755474</v>
      </c>
      <c r="EK239" s="64">
        <v>3.606001083880557</v>
      </c>
      <c r="EL239" s="64">
        <v>3.4724291174343294</v>
      </c>
      <c r="EM239" s="64">
        <v>3.3722533055502737</v>
      </c>
      <c r="EN239" s="64">
        <v>3.2566171517785834</v>
      </c>
      <c r="EO239" s="64">
        <v>3.1563550012151373</v>
      </c>
      <c r="EP239" s="64">
        <v>3.043848954781771</v>
      </c>
      <c r="EQ239" s="64">
        <v>3.004782584995304</v>
      </c>
      <c r="ER239" s="64">
        <v>2.9589697361301295</v>
      </c>
      <c r="ES239" s="64">
        <v>2.9395184086108226</v>
      </c>
      <c r="ET239" s="64">
        <v>2.9674095793344786</v>
      </c>
      <c r="EU239" s="64">
        <v>3.016376775203559</v>
      </c>
      <c r="EV239" s="64">
        <v>3.047632084101225</v>
      </c>
      <c r="EW239" s="64">
        <v>3.057109474300456</v>
      </c>
      <c r="EX239" s="64">
        <v>3.101942438083576</v>
      </c>
      <c r="EY239" s="64">
        <v>3.1472192451993006</v>
      </c>
      <c r="EZ239" s="64">
        <v>3.2249103193573965</v>
      </c>
      <c r="FA239" s="64">
        <v>3.316111350359104</v>
      </c>
      <c r="FB239" s="64">
        <v>3.427548639162357</v>
      </c>
      <c r="FC239" s="64">
        <v>3.5232171064251285</v>
      </c>
      <c r="FD239" s="64">
        <v>3.6365184464386644</v>
      </c>
      <c r="FE239" s="64">
        <v>3.7561626723831907</v>
      </c>
      <c r="FF239" s="64">
        <v>3.8621207261288553</v>
      </c>
    </row>
    <row r="240" spans="1:162" ht="12.75">
      <c r="A240" t="s">
        <v>299</v>
      </c>
      <c r="B240" s="64">
        <v>13.98970549157657</v>
      </c>
      <c r="C240" s="64">
        <v>13.54040150976549</v>
      </c>
      <c r="D240" s="64">
        <v>13.000306256890909</v>
      </c>
      <c r="E240" s="64">
        <v>12.502986156259238</v>
      </c>
      <c r="F240" s="64">
        <v>11.985013996098893</v>
      </c>
      <c r="G240" s="64">
        <v>11.465887176424959</v>
      </c>
      <c r="H240" s="64">
        <v>10.998618524618387</v>
      </c>
      <c r="I240" s="64">
        <v>10.447482970505655</v>
      </c>
      <c r="J240" s="64">
        <v>9.943137784014196</v>
      </c>
      <c r="K240" s="64">
        <v>9.505920450186759</v>
      </c>
      <c r="L240" s="64">
        <v>9.01021949150096</v>
      </c>
      <c r="M240" s="64">
        <v>8.69018174972549</v>
      </c>
      <c r="N240" s="64">
        <v>8.32600402453596</v>
      </c>
      <c r="O240" s="64">
        <v>8.003224570086685</v>
      </c>
      <c r="P240" s="64">
        <v>7.761090352880214</v>
      </c>
      <c r="Q240" s="64">
        <v>7.650095871284549</v>
      </c>
      <c r="R240" s="64">
        <v>7.594659457377401</v>
      </c>
      <c r="S240" s="64">
        <v>7.657482695931599</v>
      </c>
      <c r="T240" s="64">
        <v>7.7639623643644216</v>
      </c>
      <c r="U240" s="64">
        <v>7.877919577006543</v>
      </c>
      <c r="V240" s="64">
        <v>8.070311524867625</v>
      </c>
      <c r="W240" s="64">
        <v>8.276379653078973</v>
      </c>
      <c r="X240" s="64">
        <v>8.58903808693329</v>
      </c>
      <c r="Y240" s="64">
        <v>8.847661618676147</v>
      </c>
      <c r="Z240" s="64">
        <v>9.167325360678772</v>
      </c>
      <c r="AA240" s="64">
        <v>9.417050953075474</v>
      </c>
      <c r="AB240" s="64">
        <v>9.713437881664367</v>
      </c>
      <c r="AC240" s="64">
        <v>9.97036291063403</v>
      </c>
      <c r="AD240" s="64">
        <v>10.171767129407693</v>
      </c>
      <c r="AE240" s="64">
        <v>10.30798216664703</v>
      </c>
      <c r="AF240" s="64">
        <v>10.484690100070999</v>
      </c>
      <c r="AG240" s="64">
        <v>10.765426637833727</v>
      </c>
      <c r="AH240" s="64">
        <v>10.98917556996122</v>
      </c>
      <c r="AI240" s="64">
        <v>11.102078164858662</v>
      </c>
      <c r="AJ240" s="64">
        <v>11.350829359960025</v>
      </c>
      <c r="AK240" s="64">
        <v>11.632171010770705</v>
      </c>
      <c r="AL240" s="64">
        <v>12.026929030528722</v>
      </c>
      <c r="AM240" s="64">
        <v>12.407452844165954</v>
      </c>
      <c r="AN240" s="64">
        <v>12.830540194238603</v>
      </c>
      <c r="AO240" s="64">
        <v>13.214587578359014</v>
      </c>
      <c r="AP240" s="64">
        <v>13.554551823243642</v>
      </c>
      <c r="AQ240" s="64">
        <v>13.844023404984334</v>
      </c>
      <c r="AR240" s="64">
        <v>14.138953673928347</v>
      </c>
      <c r="AS240" s="64">
        <v>14.261737102590942</v>
      </c>
      <c r="AT240" s="64">
        <v>14.27885436718619</v>
      </c>
      <c r="AU240" s="64">
        <v>14.40621449912289</v>
      </c>
      <c r="AV240" s="64">
        <v>14.700781610467212</v>
      </c>
      <c r="AW240" s="64">
        <v>14.89834870232288</v>
      </c>
      <c r="AX240" s="64">
        <v>14.916540605617081</v>
      </c>
      <c r="AY240" s="64">
        <v>14.819761793490896</v>
      </c>
      <c r="AZ240" s="64">
        <v>14.585557721665538</v>
      </c>
      <c r="BA240" s="64">
        <v>14.439866095138997</v>
      </c>
      <c r="BB240" s="64">
        <v>14.201374613314272</v>
      </c>
      <c r="BC240" s="64">
        <v>14.005818482557268</v>
      </c>
      <c r="BD240" s="64">
        <v>13.610551322106751</v>
      </c>
      <c r="BE240" s="64">
        <v>13.186239512584608</v>
      </c>
      <c r="BF240" s="64">
        <v>12.89125764357478</v>
      </c>
      <c r="BG240" s="64">
        <v>12.708885115739298</v>
      </c>
      <c r="BH240" s="64">
        <v>12.27887910170366</v>
      </c>
      <c r="BI240" s="64">
        <v>12.28686779455059</v>
      </c>
      <c r="BJ240" s="64">
        <v>12.445601721180234</v>
      </c>
      <c r="BK240" s="64">
        <v>12.809696574584954</v>
      </c>
      <c r="BL240" s="64">
        <v>12.823672974230554</v>
      </c>
      <c r="BM240" s="64">
        <v>12.598393987169851</v>
      </c>
      <c r="BN240" s="64">
        <v>12.47676125945389</v>
      </c>
      <c r="BO240" s="64">
        <v>12.437501442562242</v>
      </c>
      <c r="BP240" s="64">
        <v>12.343181211415777</v>
      </c>
      <c r="BQ240" s="64">
        <v>12.277411771425575</v>
      </c>
      <c r="BR240" s="64">
        <v>12.138666688427406</v>
      </c>
      <c r="BS240" s="64">
        <v>11.98476010239831</v>
      </c>
      <c r="BT240" s="64">
        <v>11.857404885473303</v>
      </c>
      <c r="BU240" s="64">
        <v>11.545263047663807</v>
      </c>
      <c r="BV240" s="64">
        <v>11.185766132102552</v>
      </c>
      <c r="BW240" s="64">
        <v>10.685382701058613</v>
      </c>
      <c r="BX240" s="64">
        <v>10.30336445970679</v>
      </c>
      <c r="BY240" s="64">
        <v>10.009907532986032</v>
      </c>
      <c r="BZ240" s="64">
        <v>9.815683757312684</v>
      </c>
      <c r="CA240" s="64">
        <v>9.588212019503706</v>
      </c>
      <c r="CB240" s="64">
        <v>9.586935612180735</v>
      </c>
      <c r="CC240" s="64">
        <v>9.562852755855616</v>
      </c>
      <c r="CD240" s="64">
        <v>9.547094686557033</v>
      </c>
      <c r="CE240" s="64">
        <v>9.511261182114952</v>
      </c>
      <c r="CF240" s="64">
        <v>9.516970801476626</v>
      </c>
      <c r="CG240" s="64">
        <v>9.317838269588732</v>
      </c>
      <c r="CH240" s="64">
        <v>8.993891907832175</v>
      </c>
      <c r="CI240" s="64">
        <v>8.765481760294076</v>
      </c>
      <c r="CJ240" s="64">
        <v>8.67734915349384</v>
      </c>
      <c r="CK240" s="64">
        <v>8.777805449173139</v>
      </c>
      <c r="CL240" s="64">
        <v>8.810105995079716</v>
      </c>
      <c r="CM240" s="64">
        <v>8.82770386110434</v>
      </c>
      <c r="CN240" s="64">
        <v>8.820056300326856</v>
      </c>
      <c r="CO240" s="64">
        <v>8.831702905717384</v>
      </c>
      <c r="CP240" s="64">
        <v>8.964791473480416</v>
      </c>
      <c r="CQ240" s="64">
        <v>8.828204586603752</v>
      </c>
      <c r="CR240" s="64">
        <v>8.5237821454903</v>
      </c>
      <c r="CS240" s="64">
        <v>8.193487028506713</v>
      </c>
      <c r="CT240" s="64">
        <v>7.889198496320376</v>
      </c>
      <c r="CU240" s="64">
        <v>7.584305009382742</v>
      </c>
      <c r="CV240" s="64">
        <v>7.357918842199914</v>
      </c>
      <c r="CW240" s="64">
        <v>7.126309663975778</v>
      </c>
      <c r="CX240" s="64">
        <v>6.917600237489361</v>
      </c>
      <c r="CY240" s="64">
        <v>6.704333657786208</v>
      </c>
      <c r="CZ240" s="64">
        <v>6.5765361294339355</v>
      </c>
      <c r="DA240" s="64">
        <v>6.46533896397792</v>
      </c>
      <c r="DB240" s="64">
        <v>6.247926005730761</v>
      </c>
      <c r="DC240" s="64">
        <v>6.154504553213587</v>
      </c>
      <c r="DD240" s="64">
        <v>6.104771381678355</v>
      </c>
      <c r="DE240" s="64">
        <v>6.1581540786506155</v>
      </c>
      <c r="DF240" s="64">
        <v>6.203570394367791</v>
      </c>
      <c r="DG240" s="64">
        <v>6.356253288334787</v>
      </c>
      <c r="DH240" s="64">
        <v>6.651579465585229</v>
      </c>
      <c r="DI240" s="64">
        <v>6.966741631884191</v>
      </c>
      <c r="DJ240" s="64">
        <v>7.28433521614727</v>
      </c>
      <c r="DK240" s="64">
        <v>7.6041053286202525</v>
      </c>
      <c r="DL240" s="64">
        <v>7.836811615064857</v>
      </c>
      <c r="DM240" s="64">
        <v>8.065085498564784</v>
      </c>
      <c r="DN240" s="64">
        <v>8.24178050752137</v>
      </c>
      <c r="DO240" s="64">
        <v>8.490316991377027</v>
      </c>
      <c r="DP240" s="64">
        <v>8.652407852439863</v>
      </c>
      <c r="DQ240" s="64">
        <v>8.901488214966767</v>
      </c>
      <c r="DR240" s="64">
        <v>9.237578733530745</v>
      </c>
      <c r="DS240" s="64">
        <v>9.391268119880015</v>
      </c>
      <c r="DT240" s="64">
        <v>9.505382014896071</v>
      </c>
      <c r="DU240" s="64">
        <v>9.595725097789272</v>
      </c>
      <c r="DV240" s="64">
        <v>9.680793124156967</v>
      </c>
      <c r="DW240" s="64">
        <v>9.609224323242264</v>
      </c>
      <c r="DX240" s="64">
        <v>9.570443045522934</v>
      </c>
      <c r="DY240" s="64">
        <v>9.443120762149977</v>
      </c>
      <c r="DZ240" s="64">
        <v>9.335030240615772</v>
      </c>
      <c r="EA240" s="64">
        <v>9.203430556973109</v>
      </c>
      <c r="EB240" s="64">
        <v>9.130387831034113</v>
      </c>
      <c r="EC240" s="64">
        <v>8.8603960729011</v>
      </c>
      <c r="ED240" s="64">
        <v>8.513438782093656</v>
      </c>
      <c r="EE240" s="64">
        <v>8.23585714715166</v>
      </c>
      <c r="EF240" s="64">
        <v>7.9105097229365136</v>
      </c>
      <c r="EG240" s="64">
        <v>7.533556846347658</v>
      </c>
      <c r="EH240" s="64">
        <v>7.18351432983622</v>
      </c>
      <c r="EI240" s="64">
        <v>6.932223677020438</v>
      </c>
      <c r="EJ240" s="64">
        <v>6.672549546912214</v>
      </c>
      <c r="EK240" s="64">
        <v>6.456090847991164</v>
      </c>
      <c r="EL240" s="64">
        <v>6.276104250805569</v>
      </c>
      <c r="EM240" s="64">
        <v>6.0824851888573415</v>
      </c>
      <c r="EN240" s="64">
        <v>5.907971657624377</v>
      </c>
      <c r="EO240" s="64">
        <v>5.7430110397335845</v>
      </c>
      <c r="EP240" s="64">
        <v>5.539793498840701</v>
      </c>
      <c r="EQ240" s="64">
        <v>5.501513886238442</v>
      </c>
      <c r="ER240" s="64">
        <v>5.506744340976351</v>
      </c>
      <c r="ES240" s="64">
        <v>5.583343229219203</v>
      </c>
      <c r="ET240" s="64">
        <v>5.610713087616285</v>
      </c>
      <c r="EU240" s="64">
        <v>5.672780529880793</v>
      </c>
      <c r="EV240" s="64">
        <v>5.707329993785301</v>
      </c>
      <c r="EW240" s="64">
        <v>5.805656048837659</v>
      </c>
      <c r="EX240" s="64">
        <v>5.886732061923097</v>
      </c>
      <c r="EY240" s="64">
        <v>5.988597520149564</v>
      </c>
      <c r="EZ240" s="64">
        <v>6.1238844709575835</v>
      </c>
      <c r="FA240" s="64">
        <v>6.2925619536594555</v>
      </c>
      <c r="FB240" s="64">
        <v>6.511003469846997</v>
      </c>
      <c r="FC240" s="64">
        <v>6.615709555635931</v>
      </c>
      <c r="FD240" s="64">
        <v>6.720289070989168</v>
      </c>
      <c r="FE240" s="64">
        <v>6.831054385206947</v>
      </c>
      <c r="FF240" s="64">
        <v>6.990906148082915</v>
      </c>
    </row>
    <row r="241" spans="1:162" ht="12.75">
      <c r="A241" s="65" t="s">
        <v>300</v>
      </c>
      <c r="B241" s="64">
        <v>9.260827031452227</v>
      </c>
      <c r="C241" s="64">
        <v>8.88058756481467</v>
      </c>
      <c r="D241" s="64">
        <v>8.551723153783213</v>
      </c>
      <c r="E241" s="64">
        <v>8.263619076605684</v>
      </c>
      <c r="F241" s="64">
        <v>8.013819875937818</v>
      </c>
      <c r="G241" s="64">
        <v>7.7649656635108295</v>
      </c>
      <c r="H241" s="64">
        <v>7.558865901094419</v>
      </c>
      <c r="I241" s="64">
        <v>7.331605399588219</v>
      </c>
      <c r="J241" s="64">
        <v>7.149827467502628</v>
      </c>
      <c r="K241" s="64">
        <v>6.957586040812241</v>
      </c>
      <c r="L241" s="64">
        <v>6.853091768940982</v>
      </c>
      <c r="M241" s="64">
        <v>6.752378097622898</v>
      </c>
      <c r="N241" s="64">
        <v>6.694090760858817</v>
      </c>
      <c r="O241" s="64">
        <v>6.67908024178703</v>
      </c>
      <c r="P241" s="64">
        <v>6.708510422967936</v>
      </c>
      <c r="Q241" s="64">
        <v>6.751205289707113</v>
      </c>
      <c r="R241" s="64">
        <v>6.779235167373616</v>
      </c>
      <c r="S241" s="64">
        <v>6.829964743991076</v>
      </c>
      <c r="T241" s="64">
        <v>6.873442405154264</v>
      </c>
      <c r="U241" s="64">
        <v>6.915305818268962</v>
      </c>
      <c r="V241" s="64">
        <v>6.965328522623962</v>
      </c>
      <c r="W241" s="64">
        <v>7.151802681060265</v>
      </c>
      <c r="X241" s="64">
        <v>7.369599167311164</v>
      </c>
      <c r="Y241" s="64">
        <v>7.614836331245972</v>
      </c>
      <c r="Z241" s="64">
        <v>7.858686312208387</v>
      </c>
      <c r="AA241" s="64">
        <v>8.085660207692749</v>
      </c>
      <c r="AB241" s="64">
        <v>8.256174247826603</v>
      </c>
      <c r="AC241" s="64">
        <v>8.369268677760468</v>
      </c>
      <c r="AD241" s="64">
        <v>8.477697141237067</v>
      </c>
      <c r="AE241" s="64">
        <v>8.604483554731562</v>
      </c>
      <c r="AF241" s="64">
        <v>8.766861160355042</v>
      </c>
      <c r="AG241" s="64">
        <v>9.01527590235323</v>
      </c>
      <c r="AH241" s="64">
        <v>9.206533593548837</v>
      </c>
      <c r="AI241" s="64">
        <v>9.325979109848488</v>
      </c>
      <c r="AJ241" s="64">
        <v>9.554473539141567</v>
      </c>
      <c r="AK241" s="64">
        <v>9.870018373359036</v>
      </c>
      <c r="AL241" s="64">
        <v>10.197532203120424</v>
      </c>
      <c r="AM241" s="64">
        <v>10.532336636824875</v>
      </c>
      <c r="AN241" s="64">
        <v>10.831378921406973</v>
      </c>
      <c r="AO241" s="64">
        <v>11.194361848896785</v>
      </c>
      <c r="AP241" s="64">
        <v>11.562077820949648</v>
      </c>
      <c r="AQ241" s="64">
        <v>11.837034426640864</v>
      </c>
      <c r="AR241" s="64">
        <v>12.088856790258108</v>
      </c>
      <c r="AS241" s="64">
        <v>12.35040344954063</v>
      </c>
      <c r="AT241" s="64">
        <v>12.620458515747387</v>
      </c>
      <c r="AU241" s="64">
        <v>12.85413289335458</v>
      </c>
      <c r="AV241" s="64">
        <v>12.96944310888617</v>
      </c>
      <c r="AW241" s="64">
        <v>12.929907522706097</v>
      </c>
      <c r="AX241" s="64">
        <v>12.935843640140575</v>
      </c>
      <c r="AY241" s="64">
        <v>12.927733093552206</v>
      </c>
      <c r="AZ241" s="64">
        <v>12.831822636478227</v>
      </c>
      <c r="BA241" s="64">
        <v>12.619093543096776</v>
      </c>
      <c r="BB241" s="64">
        <v>12.41036534783074</v>
      </c>
      <c r="BC241" s="64">
        <v>12.262637672579876</v>
      </c>
      <c r="BD241" s="64">
        <v>12.081911630322965</v>
      </c>
      <c r="BE241" s="64">
        <v>11.983430413726838</v>
      </c>
      <c r="BF241" s="64">
        <v>11.850599552297483</v>
      </c>
      <c r="BG241" s="64">
        <v>11.757202397466282</v>
      </c>
      <c r="BH241" s="64">
        <v>11.633144719557906</v>
      </c>
      <c r="BI241" s="64">
        <v>11.538954366484786</v>
      </c>
      <c r="BJ241" s="64">
        <v>11.541579647435817</v>
      </c>
      <c r="BK241" s="64">
        <v>11.552324258010012</v>
      </c>
      <c r="BL241" s="64">
        <v>11.542515570782749</v>
      </c>
      <c r="BM241" s="64">
        <v>11.572391257322243</v>
      </c>
      <c r="BN241" s="64">
        <v>11.507434174723263</v>
      </c>
      <c r="BO241" s="64">
        <v>11.468386063669769</v>
      </c>
      <c r="BP241" s="64">
        <v>11.413336270335071</v>
      </c>
      <c r="BQ241" s="64">
        <v>11.24661367144333</v>
      </c>
      <c r="BR241" s="64">
        <v>11.086422739188336</v>
      </c>
      <c r="BS241" s="64">
        <v>10.903096822123905</v>
      </c>
      <c r="BT241" s="64">
        <v>10.728691455188086</v>
      </c>
      <c r="BU241" s="64">
        <v>10.574627946695072</v>
      </c>
      <c r="BV241" s="64">
        <v>10.285127645401623</v>
      </c>
      <c r="BW241" s="64">
        <v>9.858692409951423</v>
      </c>
      <c r="BX241" s="64">
        <v>9.516564832583544</v>
      </c>
      <c r="BY241" s="64">
        <v>9.220603797198718</v>
      </c>
      <c r="BZ241" s="64">
        <v>9.060263348234383</v>
      </c>
      <c r="CA241" s="64">
        <v>8.875198244126201</v>
      </c>
      <c r="CB241" s="64">
        <v>8.704388993459697</v>
      </c>
      <c r="CC241" s="64">
        <v>8.420814199852797</v>
      </c>
      <c r="CD241" s="64">
        <v>8.16177418568285</v>
      </c>
      <c r="CE241" s="64">
        <v>7.951543833803345</v>
      </c>
      <c r="CF241" s="64">
        <v>7.663330222440489</v>
      </c>
      <c r="CG241" s="64">
        <v>7.3933879849574815</v>
      </c>
      <c r="CH241" s="64">
        <v>7.073260151790978</v>
      </c>
      <c r="CI241" s="64">
        <v>6.87355874245175</v>
      </c>
      <c r="CJ241" s="64">
        <v>6.719439824405502</v>
      </c>
      <c r="CK241" s="64">
        <v>6.573942623095522</v>
      </c>
      <c r="CL241" s="64">
        <v>6.394935532999514</v>
      </c>
      <c r="CM241" s="64">
        <v>6.228686857970864</v>
      </c>
      <c r="CN241" s="64">
        <v>6.07659338783722</v>
      </c>
      <c r="CO241" s="64">
        <v>5.9682106488234945</v>
      </c>
      <c r="CP241" s="64">
        <v>5.843901851679559</v>
      </c>
      <c r="CQ241" s="64">
        <v>5.650575304929602</v>
      </c>
      <c r="CR241" s="64">
        <v>5.526455868005306</v>
      </c>
      <c r="CS241" s="64">
        <v>5.36012002803244</v>
      </c>
      <c r="CT241" s="64">
        <v>5.268376090550542</v>
      </c>
      <c r="CU241" s="64">
        <v>5.140956143576023</v>
      </c>
      <c r="CV241" s="64">
        <v>5.0274456070096045</v>
      </c>
      <c r="CW241" s="64">
        <v>4.961861039319289</v>
      </c>
      <c r="CX241" s="64">
        <v>4.897803871341234</v>
      </c>
      <c r="CY241" s="64">
        <v>4.814910954157965</v>
      </c>
      <c r="CZ241" s="64">
        <v>4.778332716143544</v>
      </c>
      <c r="DA241" s="64">
        <v>4.735031211442686</v>
      </c>
      <c r="DB241" s="64">
        <v>4.670295362455868</v>
      </c>
      <c r="DC241" s="64">
        <v>4.6302708027707915</v>
      </c>
      <c r="DD241" s="64">
        <v>4.583672611319751</v>
      </c>
      <c r="DE241" s="64">
        <v>4.6158746304679354</v>
      </c>
      <c r="DF241" s="64">
        <v>4.602834985530957</v>
      </c>
      <c r="DG241" s="64">
        <v>4.681281162948812</v>
      </c>
      <c r="DH241" s="64">
        <v>4.831519256424706</v>
      </c>
      <c r="DI241" s="64">
        <v>5.021493938752713</v>
      </c>
      <c r="DJ241" s="64">
        <v>5.205814977474533</v>
      </c>
      <c r="DK241" s="64">
        <v>5.426794585913804</v>
      </c>
      <c r="DL241" s="64">
        <v>5.629798751995927</v>
      </c>
      <c r="DM241" s="64">
        <v>5.908347655901701</v>
      </c>
      <c r="DN241" s="64">
        <v>6.2031733622571075</v>
      </c>
      <c r="DO241" s="64">
        <v>6.539214636098772</v>
      </c>
      <c r="DP241" s="64">
        <v>6.819139230643542</v>
      </c>
      <c r="DQ241" s="64">
        <v>7.096096426793559</v>
      </c>
      <c r="DR241" s="64">
        <v>7.379513552304395</v>
      </c>
      <c r="DS241" s="64">
        <v>7.550325564257541</v>
      </c>
      <c r="DT241" s="64">
        <v>7.675153630857309</v>
      </c>
      <c r="DU241" s="64">
        <v>7.707811201779735</v>
      </c>
      <c r="DV241" s="64">
        <v>7.794376335846802</v>
      </c>
      <c r="DW241" s="64">
        <v>7.797061046910841</v>
      </c>
      <c r="DX241" s="64">
        <v>7.747282687377265</v>
      </c>
      <c r="DY241" s="64">
        <v>7.617318574547795</v>
      </c>
      <c r="DZ241" s="64">
        <v>7.496356675405777</v>
      </c>
      <c r="EA241" s="64">
        <v>7.337875910367674</v>
      </c>
      <c r="EB241" s="64">
        <v>7.122672343648645</v>
      </c>
      <c r="EC241" s="64">
        <v>6.872780555479714</v>
      </c>
      <c r="ED241" s="64">
        <v>6.593756730783993</v>
      </c>
      <c r="EE241" s="64">
        <v>6.38386030102497</v>
      </c>
      <c r="EF241" s="64">
        <v>6.177576417354753</v>
      </c>
      <c r="EG241" s="64">
        <v>5.977233854989891</v>
      </c>
      <c r="EH241" s="64">
        <v>5.727560402468312</v>
      </c>
      <c r="EI241" s="64">
        <v>5.516807520025104</v>
      </c>
      <c r="EJ241" s="64">
        <v>5.357361246043301</v>
      </c>
      <c r="EK241" s="64">
        <v>5.203741878998634</v>
      </c>
      <c r="EL241" s="64">
        <v>5.0241742966814575</v>
      </c>
      <c r="EM241" s="64">
        <v>4.848503480494101</v>
      </c>
      <c r="EN241" s="64">
        <v>4.759132329361963</v>
      </c>
      <c r="EO241" s="64">
        <v>4.679514429461523</v>
      </c>
      <c r="EP241" s="64">
        <v>4.60658655583203</v>
      </c>
      <c r="EQ241" s="64">
        <v>4.5963628447486355</v>
      </c>
      <c r="ER241" s="64">
        <v>4.56543826540131</v>
      </c>
      <c r="ES241" s="64">
        <v>4.561792310993502</v>
      </c>
      <c r="ET241" s="64">
        <v>4.555555935688418</v>
      </c>
      <c r="EU241" s="64">
        <v>4.585696483231354</v>
      </c>
      <c r="EV241" s="64">
        <v>4.6163792512646316</v>
      </c>
      <c r="EW241" s="64">
        <v>4.643293492246299</v>
      </c>
      <c r="EX241" s="64">
        <v>4.714330692276243</v>
      </c>
      <c r="EY241" s="64">
        <v>4.804551168040348</v>
      </c>
      <c r="EZ241" s="64">
        <v>4.922485445580413</v>
      </c>
      <c r="FA241" s="64">
        <v>5.039315822745408</v>
      </c>
      <c r="FB241" s="64">
        <v>5.175795241455268</v>
      </c>
      <c r="FC241" s="64">
        <v>5.2739147692155335</v>
      </c>
      <c r="FD241" s="64">
        <v>5.385202511106328</v>
      </c>
      <c r="FE241" s="64">
        <v>5.483645947242767</v>
      </c>
      <c r="FF241" s="64">
        <v>5.557073869706098</v>
      </c>
    </row>
    <row r="242" spans="1:162" ht="12.75">
      <c r="A242" s="65" t="s">
        <v>301</v>
      </c>
      <c r="B242" s="64">
        <v>5.968119015696419</v>
      </c>
      <c r="C242" s="64">
        <v>5.739282090646738</v>
      </c>
      <c r="D242" s="64">
        <v>5.53324331054829</v>
      </c>
      <c r="E242" s="64">
        <v>5.3606594757070205</v>
      </c>
      <c r="F242" s="64">
        <v>5.203591474772174</v>
      </c>
      <c r="G242" s="64">
        <v>5.059154543336996</v>
      </c>
      <c r="H242" s="64">
        <v>4.920651822992865</v>
      </c>
      <c r="I242" s="64">
        <v>4.792096755032025</v>
      </c>
      <c r="J242" s="64">
        <v>4.679935484834325</v>
      </c>
      <c r="K242" s="64">
        <v>4.547692058095242</v>
      </c>
      <c r="L242" s="64">
        <v>4.464150795861711</v>
      </c>
      <c r="M242" s="64">
        <v>4.388754257237388</v>
      </c>
      <c r="N242" s="64">
        <v>4.33132468985488</v>
      </c>
      <c r="O242" s="64">
        <v>4.297272228707716</v>
      </c>
      <c r="P242" s="64">
        <v>4.28155051266052</v>
      </c>
      <c r="Q242" s="64">
        <v>4.293525067443097</v>
      </c>
      <c r="R242" s="64">
        <v>4.29714022517075</v>
      </c>
      <c r="S242" s="64">
        <v>4.297856150473489</v>
      </c>
      <c r="T242" s="64">
        <v>4.337115212155989</v>
      </c>
      <c r="U242" s="64">
        <v>4.353687769964769</v>
      </c>
      <c r="V242" s="64">
        <v>4.366383870996503</v>
      </c>
      <c r="W242" s="64">
        <v>4.44633727517832</v>
      </c>
      <c r="X242" s="64">
        <v>4.543622585611939</v>
      </c>
      <c r="Y242" s="64">
        <v>4.694463830923639</v>
      </c>
      <c r="Z242" s="64">
        <v>4.867645641386008</v>
      </c>
      <c r="AA242" s="64">
        <v>5.067743107272947</v>
      </c>
      <c r="AB242" s="64">
        <v>5.272143956849367</v>
      </c>
      <c r="AC242" s="64">
        <v>5.532511449627208</v>
      </c>
      <c r="AD242" s="64">
        <v>5.719651189530855</v>
      </c>
      <c r="AE242" s="64">
        <v>5.966303122559644</v>
      </c>
      <c r="AF242" s="64">
        <v>6.186391402127904</v>
      </c>
      <c r="AG242" s="64">
        <v>6.497240505502936</v>
      </c>
      <c r="AH242" s="64">
        <v>6.777783977143103</v>
      </c>
      <c r="AI242" s="64">
        <v>7.050099005873423</v>
      </c>
      <c r="AJ242" s="64">
        <v>7.382612296225194</v>
      </c>
      <c r="AK242" s="64">
        <v>7.727330974811633</v>
      </c>
      <c r="AL242" s="64">
        <v>8.06043876602372</v>
      </c>
      <c r="AM242" s="64">
        <v>8.27754305596455</v>
      </c>
      <c r="AN242" s="64">
        <v>8.479555750231436</v>
      </c>
      <c r="AO242" s="64">
        <v>8.657291339792545</v>
      </c>
      <c r="AP242" s="64">
        <v>8.839875063178427</v>
      </c>
      <c r="AQ242" s="64">
        <v>8.920336660305434</v>
      </c>
      <c r="AR242" s="64">
        <v>9.013546589000518</v>
      </c>
      <c r="AS242" s="64">
        <v>9.129152160287678</v>
      </c>
      <c r="AT242" s="64">
        <v>9.3108397093697</v>
      </c>
      <c r="AU242" s="64">
        <v>9.437503072439904</v>
      </c>
      <c r="AV242" s="64">
        <v>9.611411684072529</v>
      </c>
      <c r="AW242" s="64">
        <v>9.716507475897421</v>
      </c>
      <c r="AX242" s="64">
        <v>9.777580016069518</v>
      </c>
      <c r="AY242" s="64">
        <v>9.852094280495589</v>
      </c>
      <c r="AZ242" s="64">
        <v>9.860855545191935</v>
      </c>
      <c r="BA242" s="64">
        <v>9.766773124390788</v>
      </c>
      <c r="BB242" s="64">
        <v>9.716422801885917</v>
      </c>
      <c r="BC242" s="64">
        <v>9.726399008742426</v>
      </c>
      <c r="BD242" s="64">
        <v>9.620221261581007</v>
      </c>
      <c r="BE242" s="64">
        <v>9.381717369961942</v>
      </c>
      <c r="BF242" s="64">
        <v>9.133710603948156</v>
      </c>
      <c r="BG242" s="64">
        <v>8.925696022598869</v>
      </c>
      <c r="BH242" s="64">
        <v>8.680041608418392</v>
      </c>
      <c r="BI242" s="64">
        <v>8.470476747991464</v>
      </c>
      <c r="BJ242" s="64">
        <v>8.31126240786473</v>
      </c>
      <c r="BK242" s="64">
        <v>8.244688880071552</v>
      </c>
      <c r="BL242" s="64">
        <v>8.178289197566583</v>
      </c>
      <c r="BM242" s="64">
        <v>8.079318041917242</v>
      </c>
      <c r="BN242" s="64">
        <v>7.964009732908077</v>
      </c>
      <c r="BO242" s="64">
        <v>7.812707583368696</v>
      </c>
      <c r="BP242" s="64">
        <v>7.776676255968428</v>
      </c>
      <c r="BQ242" s="64">
        <v>7.7688419160536215</v>
      </c>
      <c r="BR242" s="64">
        <v>7.7275884748538415</v>
      </c>
      <c r="BS242" s="64">
        <v>7.668180335711864</v>
      </c>
      <c r="BT242" s="64">
        <v>7.6018838490077485</v>
      </c>
      <c r="BU242" s="64">
        <v>7.496530538788169</v>
      </c>
      <c r="BV242" s="64">
        <v>7.3660963200383405</v>
      </c>
      <c r="BW242" s="64">
        <v>7.162682772793648</v>
      </c>
      <c r="BX242" s="64">
        <v>6.995148596406211</v>
      </c>
      <c r="BY242" s="64">
        <v>6.924897296209511</v>
      </c>
      <c r="BZ242" s="64">
        <v>6.859562102824531</v>
      </c>
      <c r="CA242" s="64">
        <v>6.774092444789718</v>
      </c>
      <c r="CB242" s="64">
        <v>6.686963392454559</v>
      </c>
      <c r="CC242" s="64">
        <v>6.5603949206831595</v>
      </c>
      <c r="CD242" s="64">
        <v>6.41473327246679</v>
      </c>
      <c r="CE242" s="64">
        <v>6.344565892198347</v>
      </c>
      <c r="CF242" s="64">
        <v>6.1685706468716885</v>
      </c>
      <c r="CG242" s="64">
        <v>6.061845516862422</v>
      </c>
      <c r="CH242" s="64">
        <v>5.99530040448965</v>
      </c>
      <c r="CI242" s="64">
        <v>5.88481140531232</v>
      </c>
      <c r="CJ242" s="64">
        <v>5.781428957177191</v>
      </c>
      <c r="CK242" s="64">
        <v>5.632569213402223</v>
      </c>
      <c r="CL242" s="64">
        <v>5.524479002228756</v>
      </c>
      <c r="CM242" s="64">
        <v>5.471546074648855</v>
      </c>
      <c r="CN242" s="64">
        <v>5.388903792393944</v>
      </c>
      <c r="CO242" s="64">
        <v>5.338826841305345</v>
      </c>
      <c r="CP242" s="64">
        <v>5.284119585615591</v>
      </c>
      <c r="CQ242" s="64">
        <v>5.183732473400588</v>
      </c>
      <c r="CR242" s="64">
        <v>5.059973857030317</v>
      </c>
      <c r="CS242" s="64">
        <v>4.85824904313799</v>
      </c>
      <c r="CT242" s="64">
        <v>4.659846264470912</v>
      </c>
      <c r="CU242" s="64">
        <v>4.506446915016309</v>
      </c>
      <c r="CV242" s="64">
        <v>4.356095496843565</v>
      </c>
      <c r="CW242" s="64">
        <v>4.2605735629872274</v>
      </c>
      <c r="CX242" s="64">
        <v>4.163844743229372</v>
      </c>
      <c r="CY242" s="64">
        <v>4.076122478726337</v>
      </c>
      <c r="CZ242" s="64">
        <v>4.046110798739264</v>
      </c>
      <c r="DA242" s="64">
        <v>3.979680271914546</v>
      </c>
      <c r="DB242" s="64">
        <v>3.8794161053379406</v>
      </c>
      <c r="DC242" s="64">
        <v>3.7655647213623613</v>
      </c>
      <c r="DD242" s="64">
        <v>3.707828855967227</v>
      </c>
      <c r="DE242" s="64">
        <v>3.7280371684917206</v>
      </c>
      <c r="DF242" s="64">
        <v>3.7323371748853247</v>
      </c>
      <c r="DG242" s="64">
        <v>3.821271823004526</v>
      </c>
      <c r="DH242" s="64">
        <v>3.9227104097866157</v>
      </c>
      <c r="DI242" s="64">
        <v>4.024441435041747</v>
      </c>
      <c r="DJ242" s="64">
        <v>4.090358131542257</v>
      </c>
      <c r="DK242" s="64">
        <v>4.1501495818560565</v>
      </c>
      <c r="DL242" s="64">
        <v>4.216986170988226</v>
      </c>
      <c r="DM242" s="64">
        <v>4.385433147873587</v>
      </c>
      <c r="DN242" s="64">
        <v>4.579071647275245</v>
      </c>
      <c r="DO242" s="64">
        <v>4.802189062866582</v>
      </c>
      <c r="DP242" s="64">
        <v>4.982837656962047</v>
      </c>
      <c r="DQ242" s="64">
        <v>5.145753943024579</v>
      </c>
      <c r="DR242" s="64">
        <v>5.3668892967872415</v>
      </c>
      <c r="DS242" s="64">
        <v>5.44250791759895</v>
      </c>
      <c r="DT242" s="64">
        <v>5.492856843087093</v>
      </c>
      <c r="DU242" s="64">
        <v>5.562610210432859</v>
      </c>
      <c r="DV242" s="64">
        <v>5.660118882670987</v>
      </c>
      <c r="DW242" s="64">
        <v>5.724329101327091</v>
      </c>
      <c r="DX242" s="64">
        <v>5.745542269830839</v>
      </c>
      <c r="DY242" s="64">
        <v>5.665558072055762</v>
      </c>
      <c r="DZ242" s="64">
        <v>5.656756353270822</v>
      </c>
      <c r="EA242" s="64">
        <v>5.586639182585224</v>
      </c>
      <c r="EB242" s="64">
        <v>5.575623497577297</v>
      </c>
      <c r="EC242" s="64">
        <v>5.503776338482123</v>
      </c>
      <c r="ED242" s="64">
        <v>5.349811664141336</v>
      </c>
      <c r="EE242" s="64">
        <v>5.251932112310606</v>
      </c>
      <c r="EF242" s="64">
        <v>5.176987061458569</v>
      </c>
      <c r="EG242" s="64">
        <v>5.022432253400028</v>
      </c>
      <c r="EH242" s="64">
        <v>4.863579720669029</v>
      </c>
      <c r="EI242" s="64">
        <v>4.721917450115639</v>
      </c>
      <c r="EJ242" s="64">
        <v>4.5885435884355585</v>
      </c>
      <c r="EK242" s="64">
        <v>4.470349687100978</v>
      </c>
      <c r="EL242" s="64">
        <v>4.301779340140631</v>
      </c>
      <c r="EM242" s="64">
        <v>4.189150741665917</v>
      </c>
      <c r="EN242" s="64">
        <v>4.055411191079334</v>
      </c>
      <c r="EO242" s="64">
        <v>3.9482416883508322</v>
      </c>
      <c r="EP242" s="64">
        <v>3.8571213158482833</v>
      </c>
      <c r="EQ242" s="64">
        <v>3.846084880198237</v>
      </c>
      <c r="ER242" s="64">
        <v>3.8556142638574045</v>
      </c>
      <c r="ES242" s="64">
        <v>3.9231834563634913</v>
      </c>
      <c r="ET242" s="64">
        <v>4.006713492287006</v>
      </c>
      <c r="EU242" s="64">
        <v>4.114374140728466</v>
      </c>
      <c r="EV242" s="64">
        <v>4.215026240663519</v>
      </c>
      <c r="EW242" s="64">
        <v>4.330045788452442</v>
      </c>
      <c r="EX242" s="64">
        <v>4.448634246012358</v>
      </c>
      <c r="EY242" s="64">
        <v>4.546027754254381</v>
      </c>
      <c r="EZ242" s="64">
        <v>4.676306526782076</v>
      </c>
      <c r="FA242" s="64">
        <v>4.815149921471533</v>
      </c>
      <c r="FB242" s="64">
        <v>4.922120447256641</v>
      </c>
      <c r="FC242" s="64">
        <v>4.960987275340707</v>
      </c>
      <c r="FD242" s="64">
        <v>4.995567820610803</v>
      </c>
      <c r="FE242" s="64">
        <v>5.048974959855422</v>
      </c>
      <c r="FF242" s="64">
        <v>5.098395123612985</v>
      </c>
    </row>
    <row r="243" spans="1:162" ht="12.75">
      <c r="A243" s="65" t="s">
        <v>240</v>
      </c>
      <c r="B243" s="64">
        <v>6.486503573464902</v>
      </c>
      <c r="C243" s="64">
        <v>6.284450345982315</v>
      </c>
      <c r="D243" s="64">
        <v>6.146177235538231</v>
      </c>
      <c r="E243" s="64">
        <v>6.0134351999139755</v>
      </c>
      <c r="F243" s="64">
        <v>5.883424994713916</v>
      </c>
      <c r="G243" s="64">
        <v>5.766710721151662</v>
      </c>
      <c r="H243" s="64">
        <v>5.6277679790762205</v>
      </c>
      <c r="I243" s="64">
        <v>5.460834368080348</v>
      </c>
      <c r="J243" s="64">
        <v>5.238319673879404</v>
      </c>
      <c r="K243" s="64">
        <v>5.045368269155802</v>
      </c>
      <c r="L243" s="64">
        <v>4.865480764508553</v>
      </c>
      <c r="M243" s="64">
        <v>4.702312231705563</v>
      </c>
      <c r="N243" s="64">
        <v>4.591084600195928</v>
      </c>
      <c r="O243" s="64">
        <v>4.482181845439045</v>
      </c>
      <c r="P243" s="64">
        <v>4.386813617812377</v>
      </c>
      <c r="Q243" s="64">
        <v>4.359752650141037</v>
      </c>
      <c r="R243" s="64">
        <v>4.351788694881621</v>
      </c>
      <c r="S243" s="64">
        <v>4.3622224428845895</v>
      </c>
      <c r="T243" s="64">
        <v>4.382696554605777</v>
      </c>
      <c r="U243" s="64">
        <v>4.431677686137065</v>
      </c>
      <c r="V243" s="64">
        <v>4.508462253704252</v>
      </c>
      <c r="W243" s="64">
        <v>4.727035319320856</v>
      </c>
      <c r="X243" s="64">
        <v>4.946356136774333</v>
      </c>
      <c r="Y243" s="64">
        <v>5.198637902083222</v>
      </c>
      <c r="Z243" s="64">
        <v>5.456288177731918</v>
      </c>
      <c r="AA243" s="64">
        <v>5.775413747115679</v>
      </c>
      <c r="AB243" s="64">
        <v>5.860820339480277</v>
      </c>
      <c r="AC243" s="64">
        <v>5.980078633339292</v>
      </c>
      <c r="AD243" s="64">
        <v>6.073335929366014</v>
      </c>
      <c r="AE243" s="64">
        <v>6.150533533280506</v>
      </c>
      <c r="AF243" s="64">
        <v>6.248344069297967</v>
      </c>
      <c r="AG243" s="64">
        <v>6.442879894966839</v>
      </c>
      <c r="AH243" s="64">
        <v>6.620793902336619</v>
      </c>
      <c r="AI243" s="64">
        <v>6.769051147519349</v>
      </c>
      <c r="AJ243" s="64">
        <v>6.968225856313037</v>
      </c>
      <c r="AK243" s="64">
        <v>7.203856766873238</v>
      </c>
      <c r="AL243" s="64">
        <v>7.3880256346433315</v>
      </c>
      <c r="AM243" s="64">
        <v>7.355692328462948</v>
      </c>
      <c r="AN243" s="64">
        <v>7.392501617745832</v>
      </c>
      <c r="AO243" s="64">
        <v>7.3770930880122725</v>
      </c>
      <c r="AP243" s="64">
        <v>7.411587454137574</v>
      </c>
      <c r="AQ243" s="64">
        <v>7.447193718992982</v>
      </c>
      <c r="AR243" s="64">
        <v>7.477448092065032</v>
      </c>
      <c r="AS243" s="64">
        <v>7.451057933688368</v>
      </c>
      <c r="AT243" s="64">
        <v>7.423448589347938</v>
      </c>
      <c r="AU243" s="64">
        <v>7.533691399826911</v>
      </c>
      <c r="AV243" s="64">
        <v>7.6175135817010435</v>
      </c>
      <c r="AW243" s="64">
        <v>7.669586326166907</v>
      </c>
      <c r="AX243" s="64">
        <v>7.721696932535372</v>
      </c>
      <c r="AY243" s="64">
        <v>7.737728052877642</v>
      </c>
      <c r="AZ243" s="64">
        <v>7.818836246969981</v>
      </c>
      <c r="BA243" s="64">
        <v>7.87023321282454</v>
      </c>
      <c r="BB243" s="64">
        <v>7.893160173902451</v>
      </c>
      <c r="BC243" s="64">
        <v>7.9434280494709775</v>
      </c>
      <c r="BD243" s="64">
        <v>7.9540401456227485</v>
      </c>
      <c r="BE243" s="64">
        <v>7.961414920972665</v>
      </c>
      <c r="BF243" s="64">
        <v>7.966540357398162</v>
      </c>
      <c r="BG243" s="64">
        <v>7.888366287985146</v>
      </c>
      <c r="BH243" s="64">
        <v>7.841474633263935</v>
      </c>
      <c r="BI243" s="64">
        <v>7.64974277635982</v>
      </c>
      <c r="BJ243" s="64">
        <v>7.598090207816413</v>
      </c>
      <c r="BK243" s="64">
        <v>7.689770903663775</v>
      </c>
      <c r="BL243" s="64">
        <v>7.789075462552478</v>
      </c>
      <c r="BM243" s="64">
        <v>7.855123410612269</v>
      </c>
      <c r="BN243" s="64">
        <v>7.877355570493567</v>
      </c>
      <c r="BO243" s="64">
        <v>7.889486355173024</v>
      </c>
      <c r="BP243" s="64">
        <v>7.8776668060542905</v>
      </c>
      <c r="BQ243" s="64">
        <v>7.869982987350565</v>
      </c>
      <c r="BR243" s="64">
        <v>7.847940081508014</v>
      </c>
      <c r="BS243" s="64">
        <v>7.668887221104112</v>
      </c>
      <c r="BT243" s="64">
        <v>7.379391560341471</v>
      </c>
      <c r="BU243" s="64">
        <v>7.1625316242085715</v>
      </c>
      <c r="BV243" s="64">
        <v>6.832923284471888</v>
      </c>
      <c r="BW243" s="64">
        <v>6.545427675812163</v>
      </c>
      <c r="BX243" s="64">
        <v>6.332101404829949</v>
      </c>
      <c r="BY243" s="64">
        <v>6.177670256914021</v>
      </c>
      <c r="BZ243" s="64">
        <v>6.087168490708457</v>
      </c>
      <c r="CA243" s="64">
        <v>5.944033783861983</v>
      </c>
      <c r="CB243" s="64">
        <v>5.831999982889317</v>
      </c>
      <c r="CC243" s="64">
        <v>5.6720002655169495</v>
      </c>
      <c r="CD243" s="64">
        <v>5.4663790909013406</v>
      </c>
      <c r="CE243" s="64">
        <v>5.261861877735686</v>
      </c>
      <c r="CF243" s="64">
        <v>5.01153009622198</v>
      </c>
      <c r="CG243" s="64">
        <v>4.812709919744979</v>
      </c>
      <c r="CH243" s="64">
        <v>4.625952176724198</v>
      </c>
      <c r="CI243" s="64">
        <v>4.488017973484076</v>
      </c>
      <c r="CJ243" s="64">
        <v>4.408896605678741</v>
      </c>
      <c r="CK243" s="64">
        <v>4.339475896332247</v>
      </c>
      <c r="CL243" s="64">
        <v>4.2071897526828765</v>
      </c>
      <c r="CM243" s="64">
        <v>4.147777443617173</v>
      </c>
      <c r="CN243" s="64">
        <v>4.1077790665955005</v>
      </c>
      <c r="CO243" s="64">
        <v>4.02425966833319</v>
      </c>
      <c r="CP243" s="64">
        <v>3.952762457017456</v>
      </c>
      <c r="CQ243" s="64">
        <v>3.806020979827844</v>
      </c>
      <c r="CR243" s="64">
        <v>3.737507418611317</v>
      </c>
      <c r="CS243" s="64">
        <v>3.6523635935663936</v>
      </c>
      <c r="CT243" s="64">
        <v>3.6125136925214414</v>
      </c>
      <c r="CU243" s="64">
        <v>3.500574082618608</v>
      </c>
      <c r="CV243" s="64">
        <v>3.4339209517425733</v>
      </c>
      <c r="CW243" s="64">
        <v>3.411855974187981</v>
      </c>
      <c r="CX243" s="64">
        <v>3.4156486938840867</v>
      </c>
      <c r="CY243" s="64">
        <v>3.3647541945797337</v>
      </c>
      <c r="CZ243" s="64">
        <v>3.3356628603230516</v>
      </c>
      <c r="DA243" s="64">
        <v>3.334384963668952</v>
      </c>
      <c r="DB243" s="64">
        <v>3.295502488985909</v>
      </c>
      <c r="DC243" s="64">
        <v>3.2815975882529203</v>
      </c>
      <c r="DD243" s="64">
        <v>3.270558847094309</v>
      </c>
      <c r="DE243" s="64">
        <v>3.3010337588267107</v>
      </c>
      <c r="DF243" s="64">
        <v>3.327622527813121</v>
      </c>
      <c r="DG243" s="64">
        <v>3.4614255282704813</v>
      </c>
      <c r="DH243" s="64">
        <v>3.6310462956379705</v>
      </c>
      <c r="DI243" s="64">
        <v>3.7829885756692505</v>
      </c>
      <c r="DJ243" s="64">
        <v>3.9360474019263165</v>
      </c>
      <c r="DK243" s="64">
        <v>4.0911209085403</v>
      </c>
      <c r="DL243" s="64">
        <v>4.244981971716234</v>
      </c>
      <c r="DM243" s="64">
        <v>4.44131178476268</v>
      </c>
      <c r="DN243" s="64">
        <v>4.670628703843896</v>
      </c>
      <c r="DO243" s="64">
        <v>4.889058402258883</v>
      </c>
      <c r="DP243" s="64">
        <v>5.038086492064031</v>
      </c>
      <c r="DQ243" s="64">
        <v>5.163337498734457</v>
      </c>
      <c r="DR243" s="64">
        <v>5.261941132320355</v>
      </c>
      <c r="DS243" s="64">
        <v>5.28869420866646</v>
      </c>
      <c r="DT243" s="64">
        <v>5.257060515008853</v>
      </c>
      <c r="DU243" s="64">
        <v>5.206787327312586</v>
      </c>
      <c r="DV243" s="64">
        <v>5.1736968260076335</v>
      </c>
      <c r="DW243" s="64">
        <v>5.148160255377756</v>
      </c>
      <c r="DX243" s="64">
        <v>5.0569078173730455</v>
      </c>
      <c r="DY243" s="64">
        <v>4.902959402920884</v>
      </c>
      <c r="DZ243" s="64">
        <v>4.737544263920181</v>
      </c>
      <c r="EA243" s="64">
        <v>4.5686442772462605</v>
      </c>
      <c r="EB243" s="64">
        <v>4.463180128424852</v>
      </c>
      <c r="EC243" s="64">
        <v>4.319092792478257</v>
      </c>
      <c r="ED243" s="64">
        <v>4.1599926414957125</v>
      </c>
      <c r="EE243" s="64">
        <v>4.034934870748932</v>
      </c>
      <c r="EF243" s="64">
        <v>3.8911089046575786</v>
      </c>
      <c r="EG243" s="64">
        <v>3.773264144994181</v>
      </c>
      <c r="EH243" s="64">
        <v>3.6426840612425053</v>
      </c>
      <c r="EI243" s="64">
        <v>3.5156456280468062</v>
      </c>
      <c r="EJ243" s="64">
        <v>3.420684410027821</v>
      </c>
      <c r="EK243" s="64">
        <v>3.296797131933688</v>
      </c>
      <c r="EL243" s="64">
        <v>3.166452791216694</v>
      </c>
      <c r="EM243" s="64">
        <v>3.0676021817162575</v>
      </c>
      <c r="EN243" s="64">
        <v>2.9678751090869286</v>
      </c>
      <c r="EO243" s="64">
        <v>2.8998105506445846</v>
      </c>
      <c r="EP243" s="64">
        <v>2.8223539137934313</v>
      </c>
      <c r="EQ243" s="64">
        <v>2.809598145287931</v>
      </c>
      <c r="ER243" s="64">
        <v>2.811332653148092</v>
      </c>
      <c r="ES243" s="64">
        <v>2.824048401765768</v>
      </c>
      <c r="ET243" s="64">
        <v>2.85189538762832</v>
      </c>
      <c r="EU243" s="64">
        <v>2.886858081417909</v>
      </c>
      <c r="EV243" s="64">
        <v>2.9125820529605995</v>
      </c>
      <c r="EW243" s="64">
        <v>2.9398692201580943</v>
      </c>
      <c r="EX243" s="64">
        <v>2.981600300855074</v>
      </c>
      <c r="EY243" s="64">
        <v>3.0430548989156034</v>
      </c>
      <c r="EZ243" s="64">
        <v>3.0930022314491254</v>
      </c>
      <c r="FA243" s="64">
        <v>3.140274871492865</v>
      </c>
      <c r="FB243" s="64">
        <v>3.190431011173393</v>
      </c>
      <c r="FC243" s="64">
        <v>3.2038779814627847</v>
      </c>
      <c r="FD243" s="64">
        <v>3.2799747990162493</v>
      </c>
      <c r="FE243" s="64">
        <v>3.3377397526120203</v>
      </c>
      <c r="FF243" s="64">
        <v>3.383797876397318</v>
      </c>
    </row>
    <row r="244" spans="1:162" ht="12.75">
      <c r="A244" s="65" t="s">
        <v>302</v>
      </c>
      <c r="B244" s="64">
        <v>10.075555464240157</v>
      </c>
      <c r="C244" s="64">
        <v>9.664230856278213</v>
      </c>
      <c r="D244" s="64">
        <v>9.27667176373415</v>
      </c>
      <c r="E244" s="64">
        <v>8.928825946590825</v>
      </c>
      <c r="F244" s="64">
        <v>8.614031998409649</v>
      </c>
      <c r="G244" s="64">
        <v>8.31309625101323</v>
      </c>
      <c r="H244" s="64">
        <v>8.038221846746223</v>
      </c>
      <c r="I244" s="64">
        <v>7.740032391156347</v>
      </c>
      <c r="J244" s="64">
        <v>7.453981407751204</v>
      </c>
      <c r="K244" s="64">
        <v>7.226512614807247</v>
      </c>
      <c r="L244" s="64">
        <v>7.071349106511096</v>
      </c>
      <c r="M244" s="64">
        <v>6.935478795583449</v>
      </c>
      <c r="N244" s="64">
        <v>6.801359467134805</v>
      </c>
      <c r="O244" s="64">
        <v>6.7174682405444415</v>
      </c>
      <c r="P244" s="64">
        <v>6.675525305020066</v>
      </c>
      <c r="Q244" s="64">
        <v>6.691089087028566</v>
      </c>
      <c r="R244" s="64">
        <v>6.732289149637364</v>
      </c>
      <c r="S244" s="64">
        <v>6.840730672845133</v>
      </c>
      <c r="T244" s="64">
        <v>6.94099783032604</v>
      </c>
      <c r="U244" s="64">
        <v>7.086058604583048</v>
      </c>
      <c r="V244" s="64">
        <v>7.247510127912282</v>
      </c>
      <c r="W244" s="64">
        <v>7.414479907536517</v>
      </c>
      <c r="X244" s="64">
        <v>7.66258003102849</v>
      </c>
      <c r="Y244" s="64">
        <v>7.926882658736397</v>
      </c>
      <c r="Z244" s="64">
        <v>8.226484737676147</v>
      </c>
      <c r="AA244" s="64">
        <v>8.559438878241773</v>
      </c>
      <c r="AB244" s="64">
        <v>8.879454748895535</v>
      </c>
      <c r="AC244" s="64">
        <v>9.152106444653779</v>
      </c>
      <c r="AD244" s="64">
        <v>9.37038134203319</v>
      </c>
      <c r="AE244" s="64">
        <v>9.551389770030546</v>
      </c>
      <c r="AF244" s="64">
        <v>9.702175434180612</v>
      </c>
      <c r="AG244" s="64">
        <v>9.923591896548333</v>
      </c>
      <c r="AH244" s="64">
        <v>10.111934756146058</v>
      </c>
      <c r="AI244" s="64">
        <v>10.312842475326164</v>
      </c>
      <c r="AJ244" s="64">
        <v>10.30482336506544</v>
      </c>
      <c r="AK244" s="64">
        <v>10.28619009211876</v>
      </c>
      <c r="AL244" s="64">
        <v>10.23464780027686</v>
      </c>
      <c r="AM244" s="64">
        <v>10.124572550013246</v>
      </c>
      <c r="AN244" s="64">
        <v>10.03648635936004</v>
      </c>
      <c r="AO244" s="64">
        <v>9.965686751049645</v>
      </c>
      <c r="AP244" s="64">
        <v>9.96898788341562</v>
      </c>
      <c r="AQ244" s="64">
        <v>10.001752619748126</v>
      </c>
      <c r="AR244" s="64">
        <v>10.091167577620263</v>
      </c>
      <c r="AS244" s="64">
        <v>10.18411725510167</v>
      </c>
      <c r="AT244" s="64">
        <v>10.221062087660865</v>
      </c>
      <c r="AU244" s="64">
        <v>10.23157678468723</v>
      </c>
      <c r="AV244" s="64">
        <v>10.354949897426815</v>
      </c>
      <c r="AW244" s="64">
        <v>10.447294393603235</v>
      </c>
      <c r="AX244" s="64">
        <v>10.565044616182929</v>
      </c>
      <c r="AY244" s="64">
        <v>10.577523051868944</v>
      </c>
      <c r="AZ244" s="64">
        <v>10.608496538183344</v>
      </c>
      <c r="BA244" s="64">
        <v>10.599262318485396</v>
      </c>
      <c r="BB244" s="64">
        <v>10.516106697946073</v>
      </c>
      <c r="BC244" s="64">
        <v>10.446752257129534</v>
      </c>
      <c r="BD244" s="64">
        <v>10.341317673597125</v>
      </c>
      <c r="BE244" s="64">
        <v>10.172325789674536</v>
      </c>
      <c r="BF244" s="64">
        <v>10.050735354340377</v>
      </c>
      <c r="BG244" s="64">
        <v>10.04655750890181</v>
      </c>
      <c r="BH244" s="64">
        <v>10.091159496206688</v>
      </c>
      <c r="BI244" s="64">
        <v>10.193698956255359</v>
      </c>
      <c r="BJ244" s="64">
        <v>10.332821400053776</v>
      </c>
      <c r="BK244" s="64">
        <v>10.583346497773013</v>
      </c>
      <c r="BL244" s="64">
        <v>10.70609243616937</v>
      </c>
      <c r="BM244" s="64">
        <v>10.802836667787197</v>
      </c>
      <c r="BN244" s="64">
        <v>10.901926399853124</v>
      </c>
      <c r="BO244" s="64">
        <v>10.94998196769294</v>
      </c>
      <c r="BP244" s="64">
        <v>10.977788053238802</v>
      </c>
      <c r="BQ244" s="64">
        <v>10.971110191485641</v>
      </c>
      <c r="BR244" s="64">
        <v>10.95581719038664</v>
      </c>
      <c r="BS244" s="64">
        <v>10.828826209673416</v>
      </c>
      <c r="BT244" s="64">
        <v>10.787049677019615</v>
      </c>
      <c r="BU244" s="64">
        <v>10.623971466334728</v>
      </c>
      <c r="BV244" s="64">
        <v>10.349973548562005</v>
      </c>
      <c r="BW244" s="64">
        <v>9.99680848512674</v>
      </c>
      <c r="BX244" s="64">
        <v>9.703503243230546</v>
      </c>
      <c r="BY244" s="64">
        <v>9.435251071200213</v>
      </c>
      <c r="BZ244" s="64">
        <v>9.197576628662441</v>
      </c>
      <c r="CA244" s="64">
        <v>8.963662629844263</v>
      </c>
      <c r="CB244" s="64">
        <v>8.750259692109825</v>
      </c>
      <c r="CC244" s="64">
        <v>8.486068321301726</v>
      </c>
      <c r="CD244" s="64">
        <v>8.206605034585253</v>
      </c>
      <c r="CE244" s="64">
        <v>8.012035255460814</v>
      </c>
      <c r="CF244" s="64">
        <v>7.657138711191539</v>
      </c>
      <c r="CG244" s="64">
        <v>7.37630006410658</v>
      </c>
      <c r="CH244" s="64">
        <v>7.100264693401335</v>
      </c>
      <c r="CI244" s="64">
        <v>6.9128308694587455</v>
      </c>
      <c r="CJ244" s="64">
        <v>6.688296659728953</v>
      </c>
      <c r="CK244" s="64">
        <v>6.474874629764948</v>
      </c>
      <c r="CL244" s="64">
        <v>6.277266658433483</v>
      </c>
      <c r="CM244" s="64">
        <v>6.0938966062567586</v>
      </c>
      <c r="CN244" s="64">
        <v>5.916829904820741</v>
      </c>
      <c r="CO244" s="64">
        <v>5.793970688696377</v>
      </c>
      <c r="CP244" s="64">
        <v>5.677571509727678</v>
      </c>
      <c r="CQ244" s="64">
        <v>5.457781543796897</v>
      </c>
      <c r="CR244" s="64">
        <v>5.256226425330628</v>
      </c>
      <c r="CS244" s="64">
        <v>5.048341653622388</v>
      </c>
      <c r="CT244" s="64">
        <v>4.9103077964390485</v>
      </c>
      <c r="CU244" s="64">
        <v>4.739194715022936</v>
      </c>
      <c r="CV244" s="64">
        <v>4.624024485296766</v>
      </c>
      <c r="CW244" s="64">
        <v>4.575840377684741</v>
      </c>
      <c r="CX244" s="64">
        <v>4.490040582333811</v>
      </c>
      <c r="CY244" s="64">
        <v>4.40314059830794</v>
      </c>
      <c r="CZ244" s="64">
        <v>4.356446403090927</v>
      </c>
      <c r="DA244" s="64">
        <v>4.2593887140573585</v>
      </c>
      <c r="DB244" s="64">
        <v>4.161918486931658</v>
      </c>
      <c r="DC244" s="64">
        <v>4.092971158805621</v>
      </c>
      <c r="DD244" s="64">
        <v>4.078530194990946</v>
      </c>
      <c r="DE244" s="64">
        <v>4.098888412200361</v>
      </c>
      <c r="DF244" s="64">
        <v>4.098410537086946</v>
      </c>
      <c r="DG244" s="64">
        <v>4.170711364636852</v>
      </c>
      <c r="DH244" s="64">
        <v>4.304818227356747</v>
      </c>
      <c r="DI244" s="64">
        <v>4.45694457221423</v>
      </c>
      <c r="DJ244" s="64">
        <v>4.61609328566864</v>
      </c>
      <c r="DK244" s="64">
        <v>4.792528068577511</v>
      </c>
      <c r="DL244" s="64">
        <v>4.951791578507646</v>
      </c>
      <c r="DM244" s="64">
        <v>5.165439853684398</v>
      </c>
      <c r="DN244" s="64">
        <v>5.362567450186844</v>
      </c>
      <c r="DO244" s="64">
        <v>5.572417699608593</v>
      </c>
      <c r="DP244" s="64">
        <v>5.7124579214938676</v>
      </c>
      <c r="DQ244" s="64">
        <v>5.8131952051477676</v>
      </c>
      <c r="DR244" s="64">
        <v>5.960130262041024</v>
      </c>
      <c r="DS244" s="64">
        <v>6.057861600880425</v>
      </c>
      <c r="DT244" s="64">
        <v>6.147562501801651</v>
      </c>
      <c r="DU244" s="64">
        <v>6.13622436147969</v>
      </c>
      <c r="DV244" s="64">
        <v>6.1418980396547616</v>
      </c>
      <c r="DW244" s="64">
        <v>6.126576294371891</v>
      </c>
      <c r="DX244" s="64">
        <v>6.061096110236157</v>
      </c>
      <c r="DY244" s="64">
        <v>5.953363514444814</v>
      </c>
      <c r="DZ244" s="64">
        <v>5.889209166433794</v>
      </c>
      <c r="EA244" s="64">
        <v>5.795249018496747</v>
      </c>
      <c r="EB244" s="64">
        <v>5.720920957044261</v>
      </c>
      <c r="EC244" s="64">
        <v>5.642425664881134</v>
      </c>
      <c r="ED244" s="64">
        <v>5.522818542247877</v>
      </c>
      <c r="EE244" s="64">
        <v>5.386241039092362</v>
      </c>
      <c r="EF244" s="64">
        <v>5.208191411731706</v>
      </c>
      <c r="EG244" s="64">
        <v>5.053837578992298</v>
      </c>
      <c r="EH244" s="64">
        <v>4.866146304463296</v>
      </c>
      <c r="EI244" s="64">
        <v>4.684176063427111</v>
      </c>
      <c r="EJ244" s="64">
        <v>4.5396497525426485</v>
      </c>
      <c r="EK244" s="64">
        <v>4.395311262601693</v>
      </c>
      <c r="EL244" s="64">
        <v>4.215436721981621</v>
      </c>
      <c r="EM244" s="64">
        <v>4.074816312953282</v>
      </c>
      <c r="EN244" s="64">
        <v>3.9213569074436054</v>
      </c>
      <c r="EO244" s="64">
        <v>3.7943012967186793</v>
      </c>
      <c r="EP244" s="64">
        <v>3.6478160075420045</v>
      </c>
      <c r="EQ244" s="64">
        <v>3.594147251929362</v>
      </c>
      <c r="ER244" s="64">
        <v>3.5469227390347093</v>
      </c>
      <c r="ES244" s="64">
        <v>3.5291907561858884</v>
      </c>
      <c r="ET244" s="64">
        <v>3.549505442416453</v>
      </c>
      <c r="EU244" s="64">
        <v>3.5868398694745367</v>
      </c>
      <c r="EV244" s="64">
        <v>3.621279649487835</v>
      </c>
      <c r="EW244" s="64">
        <v>3.6482535803757883</v>
      </c>
      <c r="EX244" s="64">
        <v>3.7215854793450043</v>
      </c>
      <c r="EY244" s="64">
        <v>3.7835328695501644</v>
      </c>
      <c r="EZ244" s="64">
        <v>3.883286908052613</v>
      </c>
      <c r="FA244" s="64">
        <v>3.9923716735443016</v>
      </c>
      <c r="FB244" s="64">
        <v>4.106672511813969</v>
      </c>
      <c r="FC244" s="64">
        <v>4.184416577404041</v>
      </c>
      <c r="FD244" s="64">
        <v>4.294193169815438</v>
      </c>
      <c r="FE244" s="64">
        <v>4.417597855096064</v>
      </c>
      <c r="FF244" s="64">
        <v>4.526248524743754</v>
      </c>
    </row>
    <row r="245" spans="1:162" ht="12.75">
      <c r="A245" t="s">
        <v>239</v>
      </c>
      <c r="B245" s="64">
        <v>7.391748233800908</v>
      </c>
      <c r="C245" s="64">
        <v>7.091514495489977</v>
      </c>
      <c r="D245" s="64">
        <v>6.856063385977553</v>
      </c>
      <c r="E245" s="64">
        <v>6.65726273796717</v>
      </c>
      <c r="F245" s="64">
        <v>6.4771675469783405</v>
      </c>
      <c r="G245" s="64">
        <v>6.301101833346322</v>
      </c>
      <c r="H245" s="64">
        <v>6.130908423096186</v>
      </c>
      <c r="I245" s="64">
        <v>5.941920091165051</v>
      </c>
      <c r="J245" s="64">
        <v>5.758996120627226</v>
      </c>
      <c r="K245" s="64">
        <v>5.568572515207108</v>
      </c>
      <c r="L245" s="64">
        <v>5.419802401015172</v>
      </c>
      <c r="M245" s="64">
        <v>5.2979614896787774</v>
      </c>
      <c r="N245" s="64">
        <v>5.19387710363508</v>
      </c>
      <c r="O245" s="64">
        <v>5.112692983099882</v>
      </c>
      <c r="P245" s="64">
        <v>5.054954460122268</v>
      </c>
      <c r="Q245" s="64">
        <v>5.028471377394147</v>
      </c>
      <c r="R245" s="64">
        <v>5.01541130573558</v>
      </c>
      <c r="S245" s="64">
        <v>5.019347918885806</v>
      </c>
      <c r="T245" s="64">
        <v>5.049189765832705</v>
      </c>
      <c r="U245" s="64">
        <v>5.087452628440967</v>
      </c>
      <c r="V245" s="64">
        <v>5.148717095140702</v>
      </c>
      <c r="W245" s="64">
        <v>5.298105333417351</v>
      </c>
      <c r="X245" s="64">
        <v>5.482154886665384</v>
      </c>
      <c r="Y245" s="64">
        <v>5.68087826787269</v>
      </c>
      <c r="Z245" s="64">
        <v>5.895051050299265</v>
      </c>
      <c r="AA245" s="64">
        <v>6.09843788358567</v>
      </c>
      <c r="AB245" s="64">
        <v>6.25571930585403</v>
      </c>
      <c r="AC245" s="64">
        <v>6.4119463960826435</v>
      </c>
      <c r="AD245" s="64">
        <v>6.55589502955618</v>
      </c>
      <c r="AE245" s="64">
        <v>6.689440331509325</v>
      </c>
      <c r="AF245" s="64">
        <v>6.839623288795998</v>
      </c>
      <c r="AG245" s="64">
        <v>7.066599304211003</v>
      </c>
      <c r="AH245" s="64">
        <v>7.255256676498107</v>
      </c>
      <c r="AI245" s="64">
        <v>7.401576020135987</v>
      </c>
      <c r="AJ245" s="64">
        <v>7.5732531257786535</v>
      </c>
      <c r="AK245" s="64">
        <v>7.761142272629182</v>
      </c>
      <c r="AL245" s="64">
        <v>7.911711762999553</v>
      </c>
      <c r="AM245" s="64">
        <v>8.024504543216691</v>
      </c>
      <c r="AN245" s="64">
        <v>8.116034866786135</v>
      </c>
      <c r="AO245" s="64">
        <v>8.203079454415205</v>
      </c>
      <c r="AP245" s="64">
        <v>8.340660851870474</v>
      </c>
      <c r="AQ245" s="64">
        <v>8.46935858068717</v>
      </c>
      <c r="AR245" s="64">
        <v>8.58453223351223</v>
      </c>
      <c r="AS245" s="64">
        <v>8.703893103722196</v>
      </c>
      <c r="AT245" s="64">
        <v>8.837097762555253</v>
      </c>
      <c r="AU245" s="64">
        <v>8.983285831822519</v>
      </c>
      <c r="AV245" s="64">
        <v>9.120597320216422</v>
      </c>
      <c r="AW245" s="64">
        <v>9.210328921693206</v>
      </c>
      <c r="AX245" s="64">
        <v>9.332752973312742</v>
      </c>
      <c r="AY245" s="64">
        <v>9.400627182587819</v>
      </c>
      <c r="AZ245" s="64">
        <v>9.450618075410743</v>
      </c>
      <c r="BA245" s="64">
        <v>9.449675316828365</v>
      </c>
      <c r="BB245" s="64">
        <v>9.402816321242964</v>
      </c>
      <c r="BC245" s="64">
        <v>9.381790778331693</v>
      </c>
      <c r="BD245" s="64">
        <v>9.289561710403776</v>
      </c>
      <c r="BE245" s="64">
        <v>9.158505231643137</v>
      </c>
      <c r="BF245" s="64">
        <v>9.027480391134409</v>
      </c>
      <c r="BG245" s="64">
        <v>8.934718354484954</v>
      </c>
      <c r="BH245" s="64">
        <v>8.849380277514017</v>
      </c>
      <c r="BI245" s="64">
        <v>8.781644048091966</v>
      </c>
      <c r="BJ245" s="64">
        <v>8.762137259977822</v>
      </c>
      <c r="BK245" s="64">
        <v>8.851000466409237</v>
      </c>
      <c r="BL245" s="64">
        <v>8.907052876673983</v>
      </c>
      <c r="BM245" s="64">
        <v>8.939434520155904</v>
      </c>
      <c r="BN245" s="64">
        <v>8.91544490004296</v>
      </c>
      <c r="BO245" s="64">
        <v>8.882551073547875</v>
      </c>
      <c r="BP245" s="64">
        <v>8.85770279377257</v>
      </c>
      <c r="BQ245" s="64">
        <v>8.80515764380378</v>
      </c>
      <c r="BR245" s="64">
        <v>8.720941512185581</v>
      </c>
      <c r="BS245" s="64">
        <v>8.586588755129283</v>
      </c>
      <c r="BT245" s="64">
        <v>8.420770964165495</v>
      </c>
      <c r="BU245" s="64">
        <v>8.239597510173395</v>
      </c>
      <c r="BV245" s="64">
        <v>7.9996162553422865</v>
      </c>
      <c r="BW245" s="64">
        <v>7.670586695060965</v>
      </c>
      <c r="BX245" s="64">
        <v>7.399394910692479</v>
      </c>
      <c r="BY245" s="64">
        <v>7.1821876111352845</v>
      </c>
      <c r="BZ245" s="64">
        <v>7.037325845349089</v>
      </c>
      <c r="CA245" s="64">
        <v>6.876702140284557</v>
      </c>
      <c r="CB245" s="64">
        <v>6.751366898117818</v>
      </c>
      <c r="CC245" s="64">
        <v>6.577657846991087</v>
      </c>
      <c r="CD245" s="64">
        <v>6.405858171145966</v>
      </c>
      <c r="CE245" s="64">
        <v>6.2747866473418625</v>
      </c>
      <c r="CF245" s="64">
        <v>6.07353031925292</v>
      </c>
      <c r="CG245" s="64">
        <v>5.896624768052118</v>
      </c>
      <c r="CH245" s="64">
        <v>5.701544154451979</v>
      </c>
      <c r="CI245" s="64">
        <v>5.563897402956325</v>
      </c>
      <c r="CJ245" s="64">
        <v>5.450357530035934</v>
      </c>
      <c r="CK245" s="64">
        <v>5.353115647268979</v>
      </c>
      <c r="CL245" s="64">
        <v>5.2258906856121845</v>
      </c>
      <c r="CM245" s="64">
        <v>5.134506320283067</v>
      </c>
      <c r="CN245" s="64">
        <v>5.045874772570807</v>
      </c>
      <c r="CO245" s="64">
        <v>4.970042901999375</v>
      </c>
      <c r="CP245" s="64">
        <v>4.891510748395112</v>
      </c>
      <c r="CQ245" s="64">
        <v>4.728352165120296</v>
      </c>
      <c r="CR245" s="64">
        <v>4.602841343855138</v>
      </c>
      <c r="CS245" s="64">
        <v>4.445993971470415</v>
      </c>
      <c r="CT245" s="64">
        <v>4.341700622734603</v>
      </c>
      <c r="CU245" s="64">
        <v>4.212990882724296</v>
      </c>
      <c r="CV245" s="64">
        <v>4.116387152306214</v>
      </c>
      <c r="CW245" s="64">
        <v>4.063800931787116</v>
      </c>
      <c r="CX245" s="64">
        <v>4.016168984718519</v>
      </c>
      <c r="CY245" s="64">
        <v>3.944875350562341</v>
      </c>
      <c r="CZ245" s="64">
        <v>3.9077839855051213</v>
      </c>
      <c r="DA245" s="64">
        <v>3.8640201123507745</v>
      </c>
      <c r="DB245" s="64">
        <v>3.801340101243287</v>
      </c>
      <c r="DC245" s="64">
        <v>3.7585420195452386</v>
      </c>
      <c r="DD245" s="64">
        <v>3.729639354925274</v>
      </c>
      <c r="DE245" s="64">
        <v>3.7540846422911307</v>
      </c>
      <c r="DF245" s="64">
        <v>3.751117483878538</v>
      </c>
      <c r="DG245" s="64">
        <v>3.8347639816387193</v>
      </c>
      <c r="DH245" s="64">
        <v>3.96103062702181</v>
      </c>
      <c r="DI245" s="64">
        <v>4.098612285894389</v>
      </c>
      <c r="DJ245" s="64">
        <v>4.237391638491817</v>
      </c>
      <c r="DK245" s="64">
        <v>4.389824008346835</v>
      </c>
      <c r="DL245" s="64">
        <v>4.531824201409658</v>
      </c>
      <c r="DM245" s="64">
        <v>4.732887826643094</v>
      </c>
      <c r="DN245" s="64">
        <v>4.933124334452756</v>
      </c>
      <c r="DO245" s="64">
        <v>5.165747995313594</v>
      </c>
      <c r="DP245" s="64">
        <v>5.337820286144829</v>
      </c>
      <c r="DQ245" s="64">
        <v>5.504646740690277</v>
      </c>
      <c r="DR245" s="64">
        <v>5.692817298769868</v>
      </c>
      <c r="DS245" s="64">
        <v>5.7783725489302915</v>
      </c>
      <c r="DT245" s="64">
        <v>5.848955189285849</v>
      </c>
      <c r="DU245" s="64">
        <v>5.863190135690274</v>
      </c>
      <c r="DV245" s="64">
        <v>5.902780869800938</v>
      </c>
      <c r="DW245" s="64">
        <v>5.9001420704532235</v>
      </c>
      <c r="DX245" s="64">
        <v>5.8546515499903</v>
      </c>
      <c r="DY245" s="64">
        <v>5.744794390545256</v>
      </c>
      <c r="DZ245" s="64">
        <v>5.66441457174778</v>
      </c>
      <c r="EA245" s="64">
        <v>5.53425250429935</v>
      </c>
      <c r="EB245" s="64">
        <v>5.434179401850078</v>
      </c>
      <c r="EC245" s="64">
        <v>5.291738489281313</v>
      </c>
      <c r="ED245" s="64">
        <v>5.11938975438267</v>
      </c>
      <c r="EE245" s="64">
        <v>4.989453472122071</v>
      </c>
      <c r="EF245" s="64">
        <v>4.8373010007428245</v>
      </c>
      <c r="EG245" s="64">
        <v>4.690975085645709</v>
      </c>
      <c r="EH245" s="64">
        <v>4.515900513553088</v>
      </c>
      <c r="EI245" s="64">
        <v>4.36340340885853</v>
      </c>
      <c r="EJ245" s="64">
        <v>4.2352275182668775</v>
      </c>
      <c r="EK245" s="64">
        <v>4.104190520121409</v>
      </c>
      <c r="EL245" s="64">
        <v>3.9515008499870397</v>
      </c>
      <c r="EM245" s="64">
        <v>3.833921635411602</v>
      </c>
      <c r="EN245" s="64">
        <v>3.7241954650953772</v>
      </c>
      <c r="EO245" s="64">
        <v>3.6333184151878264</v>
      </c>
      <c r="EP245" s="64">
        <v>3.5354411911446486</v>
      </c>
      <c r="EQ245" s="64">
        <v>3.5149560900646404</v>
      </c>
      <c r="ER245" s="64">
        <v>3.49891323932258</v>
      </c>
      <c r="ES245" s="64">
        <v>3.512156995320646</v>
      </c>
      <c r="ET245" s="64">
        <v>3.538798590916482</v>
      </c>
      <c r="EU245" s="64">
        <v>3.5844900449085606</v>
      </c>
      <c r="EV245" s="64">
        <v>3.6250565865080904</v>
      </c>
      <c r="EW245" s="64">
        <v>3.6689842040772347</v>
      </c>
      <c r="EX245" s="64">
        <v>3.736017766163421</v>
      </c>
      <c r="EY245" s="64">
        <v>3.806257825314115</v>
      </c>
      <c r="EZ245" s="64">
        <v>3.897070264529883</v>
      </c>
      <c r="FA245" s="64">
        <v>3.9878044486988826</v>
      </c>
      <c r="FB245" s="64">
        <v>4.082126484128634</v>
      </c>
      <c r="FC245" s="64">
        <v>4.1340674952041825</v>
      </c>
      <c r="FD245" s="64">
        <v>4.211963191146626</v>
      </c>
      <c r="FE245" s="64">
        <v>4.287430270621584</v>
      </c>
      <c r="FF245" s="64">
        <v>4.354093368005725</v>
      </c>
    </row>
    <row r="246" spans="1:21" ht="12.75">
      <c r="A246" s="63"/>
      <c r="B246" s="64"/>
      <c r="C246" s="64"/>
      <c r="D246" s="64"/>
      <c r="E246" s="64"/>
      <c r="F246" s="64"/>
      <c r="G246" s="64"/>
      <c r="H246" s="64"/>
      <c r="I246" s="64"/>
      <c r="J246" s="64"/>
      <c r="K246" s="64"/>
      <c r="L246" s="64"/>
      <c r="M246" s="64"/>
      <c r="N246" s="64"/>
      <c r="O246" s="64"/>
      <c r="P246" s="64"/>
      <c r="Q246" s="64"/>
      <c r="R246" s="64"/>
      <c r="S246" s="64"/>
      <c r="T246" s="64"/>
      <c r="U246" s="64"/>
    </row>
    <row r="247" spans="1:162" ht="12.75">
      <c r="A247" t="s">
        <v>418</v>
      </c>
      <c r="B247" s="64">
        <v>12.870073621078264</v>
      </c>
      <c r="C247" s="64">
        <v>12.552234197430018</v>
      </c>
      <c r="D247" s="64">
        <v>12.15578784961931</v>
      </c>
      <c r="E247" s="64">
        <v>11.552317911913704</v>
      </c>
      <c r="F247" s="64">
        <v>10.941159625052656</v>
      </c>
      <c r="G247" s="64">
        <v>10.377618228595741</v>
      </c>
      <c r="H247" s="64">
        <v>9.863044176601848</v>
      </c>
      <c r="I247" s="64">
        <v>9.248704850542955</v>
      </c>
      <c r="J247" s="64">
        <v>8.649217827000562</v>
      </c>
      <c r="K247" s="64">
        <v>8.2231015503004</v>
      </c>
      <c r="L247" s="64">
        <v>7.617584101701656</v>
      </c>
      <c r="M247" s="64">
        <v>7.2797489500384565</v>
      </c>
      <c r="N247" s="64">
        <v>6.847354123027054</v>
      </c>
      <c r="O247" s="64">
        <v>6.4777648974378295</v>
      </c>
      <c r="P247" s="64">
        <v>6.211014006156808</v>
      </c>
      <c r="Q247" s="64">
        <v>6.129668062240365</v>
      </c>
      <c r="R247" s="64">
        <v>6.084560141819945</v>
      </c>
      <c r="S247" s="64">
        <v>6.190353963753793</v>
      </c>
      <c r="T247" s="64">
        <v>6.423239326458656</v>
      </c>
      <c r="U247" s="64">
        <v>6.692441470255873</v>
      </c>
      <c r="V247" s="64">
        <v>7.055881509622903</v>
      </c>
      <c r="W247" s="64">
        <v>7.268378507823383</v>
      </c>
      <c r="X247" s="64">
        <v>7.611007848455443</v>
      </c>
      <c r="Y247" s="64">
        <v>7.872386134940339</v>
      </c>
      <c r="Z247" s="64">
        <v>8.158074384658677</v>
      </c>
      <c r="AA247" s="64">
        <v>8.48581499956577</v>
      </c>
      <c r="AB247" s="64">
        <v>8.81825728652852</v>
      </c>
      <c r="AC247" s="64">
        <v>9.063769391333539</v>
      </c>
      <c r="AD247" s="64">
        <v>9.255472341161488</v>
      </c>
      <c r="AE247" s="64">
        <v>9.296216753417664</v>
      </c>
      <c r="AF247" s="64">
        <v>9.335092507658793</v>
      </c>
      <c r="AG247" s="64">
        <v>9.456585183456081</v>
      </c>
      <c r="AH247" s="64">
        <v>9.52547797890975</v>
      </c>
      <c r="AI247" s="64">
        <v>9.686805751435578</v>
      </c>
      <c r="AJ247" s="64">
        <v>10.14406251360616</v>
      </c>
      <c r="AK247" s="64">
        <v>10.65183742958673</v>
      </c>
      <c r="AL247" s="64">
        <v>11.286977175867898</v>
      </c>
      <c r="AM247" s="64">
        <v>11.752360830712945</v>
      </c>
      <c r="AN247" s="64">
        <v>12.41083476557232</v>
      </c>
      <c r="AO247" s="64">
        <v>13.192099257515208</v>
      </c>
      <c r="AP247" s="64">
        <v>14.000886875126355</v>
      </c>
      <c r="AQ247" s="64">
        <v>14.871894754526776</v>
      </c>
      <c r="AR247" s="64">
        <v>15.49505735163198</v>
      </c>
      <c r="AS247" s="64">
        <v>16.099785476362047</v>
      </c>
      <c r="AT247" s="64">
        <v>16.55150774288695</v>
      </c>
      <c r="AU247" s="64">
        <v>16.960222609440958</v>
      </c>
      <c r="AV247" s="64">
        <v>17.189147399779333</v>
      </c>
      <c r="AW247" s="64">
        <v>17.28467942051557</v>
      </c>
      <c r="AX247" s="64">
        <v>17.32481765104092</v>
      </c>
      <c r="AY247" s="64">
        <v>17.32796037355577</v>
      </c>
      <c r="AZ247" s="64">
        <v>17.117653236340736</v>
      </c>
      <c r="BA247" s="64">
        <v>16.805976369615127</v>
      </c>
      <c r="BB247" s="64">
        <v>16.508520162528942</v>
      </c>
      <c r="BC247" s="64">
        <v>16.318627133563655</v>
      </c>
      <c r="BD247" s="64">
        <v>16.238672209912995</v>
      </c>
      <c r="BE247" s="64">
        <v>16.144288079210003</v>
      </c>
      <c r="BF247" s="64">
        <v>16.110628366403397</v>
      </c>
      <c r="BG247" s="64">
        <v>16.261158544697604</v>
      </c>
      <c r="BH247" s="64">
        <v>16.274520661644953</v>
      </c>
      <c r="BI247" s="64">
        <v>16.311033641007697</v>
      </c>
      <c r="BJ247" s="64">
        <v>16.307778901787145</v>
      </c>
      <c r="BK247" s="64">
        <v>16.496805721961504</v>
      </c>
      <c r="BL247" s="64">
        <v>16.505671259256385</v>
      </c>
      <c r="BM247" s="64">
        <v>16.459535187395222</v>
      </c>
      <c r="BN247" s="64">
        <v>16.363263179832895</v>
      </c>
      <c r="BO247" s="64">
        <v>16.175292040802432</v>
      </c>
      <c r="BP247" s="64">
        <v>15.751136621250703</v>
      </c>
      <c r="BQ247" s="64">
        <v>15.708107025072083</v>
      </c>
      <c r="BR247" s="64">
        <v>15.61018707384934</v>
      </c>
      <c r="BS247" s="64">
        <v>15.333282798196732</v>
      </c>
      <c r="BT247" s="64">
        <v>14.901069913042674</v>
      </c>
      <c r="BU247" s="64">
        <v>14.400889092601895</v>
      </c>
      <c r="BV247" s="64">
        <v>13.969581060320834</v>
      </c>
      <c r="BW247" s="64">
        <v>13.386380584344911</v>
      </c>
      <c r="BX247" s="64">
        <v>12.775698223989357</v>
      </c>
      <c r="BY247" s="64">
        <v>12.256515564428684</v>
      </c>
      <c r="BZ247" s="64">
        <v>11.850062923722453</v>
      </c>
      <c r="CA247" s="64">
        <v>11.39517219262614</v>
      </c>
      <c r="CB247" s="64">
        <v>11.33672399721703</v>
      </c>
      <c r="CC247" s="64">
        <v>10.831279035772553</v>
      </c>
      <c r="CD247" s="64">
        <v>10.38704442025057</v>
      </c>
      <c r="CE247" s="64">
        <v>9.94334185290205</v>
      </c>
      <c r="CF247" s="64">
        <v>9.71214461347819</v>
      </c>
      <c r="CG247" s="64">
        <v>9.532323011784856</v>
      </c>
      <c r="CH247" s="64">
        <v>9.2204511101069</v>
      </c>
      <c r="CI247" s="64">
        <v>8.976346377630074</v>
      </c>
      <c r="CJ247" s="64">
        <v>8.750424465199908</v>
      </c>
      <c r="CK247" s="64">
        <v>8.610682735944886</v>
      </c>
      <c r="CL247" s="64">
        <v>8.439020510633027</v>
      </c>
      <c r="CM247" s="64">
        <v>8.282385267703367</v>
      </c>
      <c r="CN247" s="64">
        <v>7.9908191998119475</v>
      </c>
      <c r="CO247" s="64">
        <v>7.692563883664359</v>
      </c>
      <c r="CP247" s="64">
        <v>7.454639173751747</v>
      </c>
      <c r="CQ247" s="64">
        <v>7.107905450275987</v>
      </c>
      <c r="CR247" s="64">
        <v>6.769664839230093</v>
      </c>
      <c r="CS247" s="64">
        <v>6.468498378508041</v>
      </c>
      <c r="CT247" s="64">
        <v>6.220790324054318</v>
      </c>
      <c r="CU247" s="64">
        <v>5.993773794645989</v>
      </c>
      <c r="CV247" s="64">
        <v>5.810788105396402</v>
      </c>
      <c r="CW247" s="64">
        <v>5.607739182992642</v>
      </c>
      <c r="CX247" s="64">
        <v>5.361607232698361</v>
      </c>
      <c r="CY247" s="64">
        <v>5.159499618768568</v>
      </c>
      <c r="CZ247" s="64">
        <v>5.047496521796484</v>
      </c>
      <c r="DA247" s="64">
        <v>4.934860075154783</v>
      </c>
      <c r="DB247" s="64">
        <v>4.803834091934129</v>
      </c>
      <c r="DC247" s="64">
        <v>4.763947153903465</v>
      </c>
      <c r="DD247" s="64">
        <v>4.767623114693216</v>
      </c>
      <c r="DE247" s="64">
        <v>4.83768242892418</v>
      </c>
      <c r="DF247" s="64">
        <v>4.828646643475205</v>
      </c>
      <c r="DG247" s="64">
        <v>4.850813674555774</v>
      </c>
      <c r="DH247" s="64">
        <v>5.009952633861311</v>
      </c>
      <c r="DI247" s="64">
        <v>5.252118329137519</v>
      </c>
      <c r="DJ247" s="64">
        <v>5.5142064062286344</v>
      </c>
      <c r="DK247" s="64">
        <v>5.843582735863888</v>
      </c>
      <c r="DL247" s="64">
        <v>6.040739450867831</v>
      </c>
      <c r="DM247" s="64">
        <v>6.30417305809046</v>
      </c>
      <c r="DN247" s="64">
        <v>6.542587018679936</v>
      </c>
      <c r="DO247" s="64">
        <v>6.77135509618457</v>
      </c>
      <c r="DP247" s="64">
        <v>6.923362250253855</v>
      </c>
      <c r="DQ247" s="64">
        <v>7.089407390762525</v>
      </c>
      <c r="DR247" s="64">
        <v>7.328781178447314</v>
      </c>
      <c r="DS247" s="64">
        <v>7.456204834643347</v>
      </c>
      <c r="DT247" s="64">
        <v>7.561467734219992</v>
      </c>
      <c r="DU247" s="64">
        <v>7.579555162362975</v>
      </c>
      <c r="DV247" s="64">
        <v>7.595079343007986</v>
      </c>
      <c r="DW247" s="64">
        <v>7.411373727167678</v>
      </c>
      <c r="DX247" s="64">
        <v>7.297732256970989</v>
      </c>
      <c r="DY247" s="64">
        <v>7.081474981325493</v>
      </c>
      <c r="DZ247" s="64">
        <v>6.927126858287708</v>
      </c>
      <c r="EA247" s="64">
        <v>6.749073305825302</v>
      </c>
      <c r="EB247" s="64">
        <v>6.6191155554984284</v>
      </c>
      <c r="EC247" s="64">
        <v>6.415248111738062</v>
      </c>
      <c r="ED247" s="64">
        <v>6.157995093376383</v>
      </c>
      <c r="EE247" s="64">
        <v>5.953122253007812</v>
      </c>
      <c r="EF247" s="64">
        <v>5.7307623747772185</v>
      </c>
      <c r="EG247" s="64">
        <v>5.48957968126502</v>
      </c>
      <c r="EH247" s="64">
        <v>5.26236269782266</v>
      </c>
      <c r="EI247" s="64">
        <v>5.11288495544344</v>
      </c>
      <c r="EJ247" s="64">
        <v>4.982487801739708</v>
      </c>
      <c r="EK247" s="64">
        <v>4.846885546258579</v>
      </c>
      <c r="EL247" s="64">
        <v>4.65533128933547</v>
      </c>
      <c r="EM247" s="64">
        <v>4.500620618633257</v>
      </c>
      <c r="EN247" s="64">
        <v>4.377857374416295</v>
      </c>
      <c r="EO247" s="64">
        <v>4.253166851379732</v>
      </c>
      <c r="EP247" s="64">
        <v>4.119827707591267</v>
      </c>
      <c r="EQ247" s="64">
        <v>4.081942638182963</v>
      </c>
      <c r="ER247" s="64">
        <v>4.0310344709286685</v>
      </c>
      <c r="ES247" s="64">
        <v>4.03621675258608</v>
      </c>
      <c r="ET247" s="64">
        <v>4.0374352966255405</v>
      </c>
      <c r="EU247" s="64">
        <v>4.0794292826816365</v>
      </c>
      <c r="EV247" s="64">
        <v>4.067696643682645</v>
      </c>
      <c r="EW247" s="64">
        <v>4.0953269616022725</v>
      </c>
      <c r="EX247" s="64">
        <v>4.100221612704789</v>
      </c>
      <c r="EY247" s="64">
        <v>4.133481394455148</v>
      </c>
      <c r="EZ247" s="64">
        <v>4.156464892882178</v>
      </c>
      <c r="FA247" s="64">
        <v>4.205642451909875</v>
      </c>
      <c r="FB247" s="64">
        <v>4.304236578233429</v>
      </c>
      <c r="FC247" s="64">
        <v>4.343419354373609</v>
      </c>
      <c r="FD247" s="64">
        <v>4.404685968258484</v>
      </c>
      <c r="FE247" s="64">
        <v>4.460205547344956</v>
      </c>
      <c r="FF247" s="64">
        <v>4.531299999294221</v>
      </c>
    </row>
    <row r="248" spans="1:162" ht="12.75">
      <c r="A248" t="s">
        <v>419</v>
      </c>
      <c r="B248" s="64">
        <v>15.896160952442548</v>
      </c>
      <c r="C248" s="64">
        <v>15.269089473238763</v>
      </c>
      <c r="D248" s="64">
        <v>14.60666194828955</v>
      </c>
      <c r="E248" s="64">
        <v>14.131269390778689</v>
      </c>
      <c r="F248" s="64">
        <v>13.856963835223132</v>
      </c>
      <c r="G248" s="64">
        <v>13.583414639356931</v>
      </c>
      <c r="H248" s="64">
        <v>13.569413617886404</v>
      </c>
      <c r="I248" s="64">
        <v>13.419930068735399</v>
      </c>
      <c r="J248" s="64">
        <v>13.37074946218025</v>
      </c>
      <c r="K248" s="64">
        <v>13.15538288076508</v>
      </c>
      <c r="L248" s="64">
        <v>13.13791302394101</v>
      </c>
      <c r="M248" s="64">
        <v>13.004883510052117</v>
      </c>
      <c r="N248" s="64">
        <v>12.743523054892881</v>
      </c>
      <c r="O248" s="64">
        <v>12.4614961223298</v>
      </c>
      <c r="P248" s="64">
        <v>12.078736686052011</v>
      </c>
      <c r="Q248" s="64">
        <v>11.834284929510263</v>
      </c>
      <c r="R248" s="64">
        <v>11.417285656870037</v>
      </c>
      <c r="S248" s="64">
        <v>11.186197385334248</v>
      </c>
      <c r="T248" s="64">
        <v>11.052330501352044</v>
      </c>
      <c r="U248" s="64">
        <v>11.073817795821398</v>
      </c>
      <c r="V248" s="64">
        <v>11.1058227363336</v>
      </c>
      <c r="W248" s="64">
        <v>11.285631091836605</v>
      </c>
      <c r="X248" s="64">
        <v>11.437388724912076</v>
      </c>
      <c r="Y248" s="64">
        <v>11.71277186667453</v>
      </c>
      <c r="Z248" s="64">
        <v>12.14477501832451</v>
      </c>
      <c r="AA248" s="64">
        <v>12.986898903054282</v>
      </c>
      <c r="AB248" s="64">
        <v>14.018553464922114</v>
      </c>
      <c r="AC248" s="64">
        <v>14.835916186616208</v>
      </c>
      <c r="AD248" s="64">
        <v>15.650571559849277</v>
      </c>
      <c r="AE248" s="64">
        <v>16.296204780857266</v>
      </c>
      <c r="AF248" s="64">
        <v>16.7677219213839</v>
      </c>
      <c r="AG248" s="64">
        <v>17.34315064592838</v>
      </c>
      <c r="AH248" s="64">
        <v>17.873357331576376</v>
      </c>
      <c r="AI248" s="64">
        <v>18.158388548265886</v>
      </c>
      <c r="AJ248" s="64">
        <v>18.63053466919756</v>
      </c>
      <c r="AK248" s="64">
        <v>19.1095875223654</v>
      </c>
      <c r="AL248" s="64">
        <v>19.503387082293994</v>
      </c>
      <c r="AM248" s="64">
        <v>19.972502728552495</v>
      </c>
      <c r="AN248" s="64">
        <v>19.978586734636504</v>
      </c>
      <c r="AO248" s="64">
        <v>20.430714222228854</v>
      </c>
      <c r="AP248" s="64">
        <v>20.780625965978043</v>
      </c>
      <c r="AQ248" s="64">
        <v>21.274959426914837</v>
      </c>
      <c r="AR248" s="64">
        <v>22.035221447180884</v>
      </c>
      <c r="AS248" s="64">
        <v>22.51414054872336</v>
      </c>
      <c r="AT248" s="64">
        <v>22.64455806486335</v>
      </c>
      <c r="AU248" s="64">
        <v>22.9858848844612</v>
      </c>
      <c r="AV248" s="64">
        <v>23.407892453077036</v>
      </c>
      <c r="AW248" s="64">
        <v>23.652523622325845</v>
      </c>
      <c r="AX248" s="64">
        <v>23.63398551474664</v>
      </c>
      <c r="AY248" s="64">
        <v>22.948553759871995</v>
      </c>
      <c r="AZ248" s="64">
        <v>22.64636585768409</v>
      </c>
      <c r="BA248" s="64">
        <v>22.21895973015025</v>
      </c>
      <c r="BB248" s="64">
        <v>21.701675287047497</v>
      </c>
      <c r="BC248" s="64">
        <v>20.962929148008147</v>
      </c>
      <c r="BD248" s="64">
        <v>20.3322847642704</v>
      </c>
      <c r="BE248" s="64">
        <v>19.588457300174394</v>
      </c>
      <c r="BF248" s="64">
        <v>19.07539902130729</v>
      </c>
      <c r="BG248" s="64">
        <v>18.50749048496036</v>
      </c>
      <c r="BH248" s="64">
        <v>17.72369243594091</v>
      </c>
      <c r="BI248" s="64">
        <v>17.307735788695854</v>
      </c>
      <c r="BJ248" s="64">
        <v>17.197726175622073</v>
      </c>
      <c r="BK248" s="64">
        <v>17.154226306565103</v>
      </c>
      <c r="BL248" s="64">
        <v>16.96355362972738</v>
      </c>
      <c r="BM248" s="64">
        <v>16.56273472816184</v>
      </c>
      <c r="BN248" s="64">
        <v>16.24103095870738</v>
      </c>
      <c r="BO248" s="64">
        <v>16.19840224774075</v>
      </c>
      <c r="BP248" s="64">
        <v>15.673157118824983</v>
      </c>
      <c r="BQ248" s="64">
        <v>15.255240606884692</v>
      </c>
      <c r="BR248" s="64">
        <v>14.88477160847451</v>
      </c>
      <c r="BS248" s="64">
        <v>14.575849738633048</v>
      </c>
      <c r="BT248" s="64">
        <v>14.312373813972913</v>
      </c>
      <c r="BU248" s="64">
        <v>13.921182488958062</v>
      </c>
      <c r="BV248" s="64">
        <v>13.375269018191432</v>
      </c>
      <c r="BW248" s="64">
        <v>12.97214436506678</v>
      </c>
      <c r="BX248" s="64">
        <v>12.716589112530505</v>
      </c>
      <c r="BY248" s="64">
        <v>12.454684250010784</v>
      </c>
      <c r="BZ248" s="64">
        <v>12.240739844111182</v>
      </c>
      <c r="CA248" s="64">
        <v>11.908983078186074</v>
      </c>
      <c r="CB248" s="64">
        <v>11.90237884528353</v>
      </c>
      <c r="CC248" s="64">
        <v>11.827404174564181</v>
      </c>
      <c r="CD248" s="64">
        <v>11.825132894067094</v>
      </c>
      <c r="CE248" s="64">
        <v>11.733655128676283</v>
      </c>
      <c r="CF248" s="64">
        <v>11.394747455828016</v>
      </c>
      <c r="CG248" s="64">
        <v>10.916312875280758</v>
      </c>
      <c r="CH248" s="64">
        <v>10.414707114213865</v>
      </c>
      <c r="CI248" s="64">
        <v>9.978348757123802</v>
      </c>
      <c r="CJ248" s="64">
        <v>9.44315506675501</v>
      </c>
      <c r="CK248" s="64">
        <v>9.05591845389681</v>
      </c>
      <c r="CL248" s="64">
        <v>8.682420877867587</v>
      </c>
      <c r="CM248" s="64">
        <v>8.451774993358677</v>
      </c>
      <c r="CN248" s="64">
        <v>8.151705832782271</v>
      </c>
      <c r="CO248" s="64">
        <v>8.075399086038455</v>
      </c>
      <c r="CP248" s="64">
        <v>7.932821508243287</v>
      </c>
      <c r="CQ248" s="64">
        <v>7.68490558236126</v>
      </c>
      <c r="CR248" s="64">
        <v>7.443387897460315</v>
      </c>
      <c r="CS248" s="64">
        <v>7.214690758124175</v>
      </c>
      <c r="CT248" s="64">
        <v>7.048168768021743</v>
      </c>
      <c r="CU248" s="64">
        <v>6.834692732213296</v>
      </c>
      <c r="CV248" s="64">
        <v>6.60559018516182</v>
      </c>
      <c r="CW248" s="64">
        <v>6.409979517248104</v>
      </c>
      <c r="CX248" s="64">
        <v>6.219149407074639</v>
      </c>
      <c r="CY248" s="64">
        <v>6.008478406461259</v>
      </c>
      <c r="CZ248" s="64">
        <v>5.864344163468957</v>
      </c>
      <c r="DA248" s="64">
        <v>5.531634393823737</v>
      </c>
      <c r="DB248" s="64">
        <v>5.266766895134008</v>
      </c>
      <c r="DC248" s="64">
        <v>5.030678936807445</v>
      </c>
      <c r="DD248" s="64">
        <v>4.916482956542064</v>
      </c>
      <c r="DE248" s="64">
        <v>4.860944659423761</v>
      </c>
      <c r="DF248" s="64">
        <v>4.863157964168711</v>
      </c>
      <c r="DG248" s="64">
        <v>5.114480112280292</v>
      </c>
      <c r="DH248" s="64">
        <v>5.475987036154873</v>
      </c>
      <c r="DI248" s="64">
        <v>5.898909791561091</v>
      </c>
      <c r="DJ248" s="64">
        <v>6.255880184997231</v>
      </c>
      <c r="DK248" s="64">
        <v>6.508007690936814</v>
      </c>
      <c r="DL248" s="64">
        <v>6.755936205091942</v>
      </c>
      <c r="DM248" s="64">
        <v>6.991888759540974</v>
      </c>
      <c r="DN248" s="64">
        <v>7.192999906374536</v>
      </c>
      <c r="DO248" s="64">
        <v>7.581139855523212</v>
      </c>
      <c r="DP248" s="64">
        <v>7.901754449516251</v>
      </c>
      <c r="DQ248" s="64">
        <v>8.366508063999039</v>
      </c>
      <c r="DR248" s="64">
        <v>8.818775463734793</v>
      </c>
      <c r="DS248" s="64">
        <v>8.946325231796996</v>
      </c>
      <c r="DT248" s="64">
        <v>9.037347717180635</v>
      </c>
      <c r="DU248" s="64">
        <v>9.108676683840928</v>
      </c>
      <c r="DV248" s="64">
        <v>9.23963777007428</v>
      </c>
      <c r="DW248" s="64">
        <v>9.458316949186235</v>
      </c>
      <c r="DX248" s="64">
        <v>9.596691664240014</v>
      </c>
      <c r="DY248" s="64">
        <v>9.673871238515376</v>
      </c>
      <c r="DZ248" s="64">
        <v>9.73352542942976</v>
      </c>
      <c r="EA248" s="64">
        <v>9.602357176819188</v>
      </c>
      <c r="EB248" s="64">
        <v>9.538200497576701</v>
      </c>
      <c r="EC248" s="64">
        <v>9.24927017194454</v>
      </c>
      <c r="ED248" s="64">
        <v>8.974413764735191</v>
      </c>
      <c r="EE248" s="64">
        <v>8.773412910673057</v>
      </c>
      <c r="EF248" s="64">
        <v>8.54783623963767</v>
      </c>
      <c r="EG248" s="64">
        <v>8.176899933540064</v>
      </c>
      <c r="EH248" s="64">
        <v>7.839094594934612</v>
      </c>
      <c r="EI248" s="64">
        <v>7.425336626259284</v>
      </c>
      <c r="EJ248" s="64">
        <v>7.066675944958714</v>
      </c>
      <c r="EK248" s="64">
        <v>6.758848242970559</v>
      </c>
      <c r="EL248" s="64">
        <v>6.475502814813808</v>
      </c>
      <c r="EM248" s="64">
        <v>6.268639568588861</v>
      </c>
      <c r="EN248" s="64">
        <v>6.050811525727611</v>
      </c>
      <c r="EO248" s="64">
        <v>5.820002323256156</v>
      </c>
      <c r="EP248" s="64">
        <v>5.5534221299881095</v>
      </c>
      <c r="EQ248" s="64">
        <v>5.441196757911569</v>
      </c>
      <c r="ER248" s="64">
        <v>5.3888039160116845</v>
      </c>
      <c r="ES248" s="64">
        <v>5.411190778989943</v>
      </c>
      <c r="ET248" s="64">
        <v>5.3714698750302015</v>
      </c>
      <c r="EU248" s="64">
        <v>5.3794480115512435</v>
      </c>
      <c r="EV248" s="64">
        <v>5.3867449611935605</v>
      </c>
      <c r="EW248" s="64">
        <v>5.383087503005837</v>
      </c>
      <c r="EX248" s="64">
        <v>5.427162353924778</v>
      </c>
      <c r="EY248" s="64">
        <v>5.521027171670192</v>
      </c>
      <c r="EZ248" s="64">
        <v>5.7184765239024316</v>
      </c>
      <c r="FA248" s="64">
        <v>5.966468021024512</v>
      </c>
      <c r="FB248" s="64">
        <v>6.17091419275656</v>
      </c>
      <c r="FC248" s="64">
        <v>6.332735692592383</v>
      </c>
      <c r="FD248" s="64">
        <v>6.4728675700749045</v>
      </c>
      <c r="FE248" s="64">
        <v>6.617023397063061</v>
      </c>
      <c r="FF248" s="64">
        <v>6.860437604403205</v>
      </c>
    </row>
    <row r="249" spans="1:162" ht="12.75">
      <c r="A249" t="s">
        <v>420</v>
      </c>
      <c r="B249" s="64">
        <v>12.124118308557746</v>
      </c>
      <c r="C249" s="64">
        <v>11.657775092784439</v>
      </c>
      <c r="D249" s="64">
        <v>11.152847975949056</v>
      </c>
      <c r="E249" s="64">
        <v>10.86893251746666</v>
      </c>
      <c r="F249" s="64">
        <v>10.579731547078216</v>
      </c>
      <c r="G249" s="64">
        <v>10.204557455616909</v>
      </c>
      <c r="H249" s="64">
        <v>9.802180376156496</v>
      </c>
      <c r="I249" s="64">
        <v>9.359690901877043</v>
      </c>
      <c r="J249" s="64">
        <v>8.959014161418372</v>
      </c>
      <c r="K249" s="64">
        <v>8.494478857554862</v>
      </c>
      <c r="L249" s="64">
        <v>8.15868968760199</v>
      </c>
      <c r="M249" s="64">
        <v>7.94505346289388</v>
      </c>
      <c r="N249" s="64">
        <v>7.848049811880409</v>
      </c>
      <c r="O249" s="64">
        <v>7.789903553377008</v>
      </c>
      <c r="P249" s="64">
        <v>7.699584113780894</v>
      </c>
      <c r="Q249" s="64">
        <v>7.617919008114318</v>
      </c>
      <c r="R249" s="64">
        <v>7.607206246649226</v>
      </c>
      <c r="S249" s="64">
        <v>7.673686273235635</v>
      </c>
      <c r="T249" s="64">
        <v>7.7706623454050066</v>
      </c>
      <c r="U249" s="64">
        <v>7.889889259587208</v>
      </c>
      <c r="V249" s="64">
        <v>8.15071770774381</v>
      </c>
      <c r="W249" s="64">
        <v>8.387245583688895</v>
      </c>
      <c r="X249" s="64">
        <v>8.643525346987722</v>
      </c>
      <c r="Y249" s="64">
        <v>8.96958827934255</v>
      </c>
      <c r="Z249" s="64">
        <v>9.306443205893228</v>
      </c>
      <c r="AA249" s="64">
        <v>9.403476172926194</v>
      </c>
      <c r="AB249" s="64">
        <v>9.619365711321116</v>
      </c>
      <c r="AC249" s="64">
        <v>9.890876338906653</v>
      </c>
      <c r="AD249" s="64">
        <v>9.985877133428518</v>
      </c>
      <c r="AE249" s="64">
        <v>10.16425987518554</v>
      </c>
      <c r="AF249" s="64">
        <v>10.37886173883191</v>
      </c>
      <c r="AG249" s="64">
        <v>10.72016322324044</v>
      </c>
      <c r="AH249" s="64">
        <v>10.797056543440512</v>
      </c>
      <c r="AI249" s="64">
        <v>10.818334819988403</v>
      </c>
      <c r="AJ249" s="64">
        <v>10.910124554759074</v>
      </c>
      <c r="AK249" s="64">
        <v>10.850158722683334</v>
      </c>
      <c r="AL249" s="64">
        <v>11.10156761812859</v>
      </c>
      <c r="AM249" s="64">
        <v>11.30511521208714</v>
      </c>
      <c r="AN249" s="64">
        <v>11.438713509174027</v>
      </c>
      <c r="AO249" s="64">
        <v>11.31145264085903</v>
      </c>
      <c r="AP249" s="64">
        <v>11.163865035864843</v>
      </c>
      <c r="AQ249" s="64">
        <v>10.917196721167214</v>
      </c>
      <c r="AR249" s="64">
        <v>10.701435167714465</v>
      </c>
      <c r="AS249" s="64">
        <v>10.178473228663416</v>
      </c>
      <c r="AT249" s="64">
        <v>9.798126868069438</v>
      </c>
      <c r="AU249" s="64">
        <v>9.627628930584219</v>
      </c>
      <c r="AV249" s="64">
        <v>9.816566026737808</v>
      </c>
      <c r="AW249" s="64">
        <v>10.195879574203595</v>
      </c>
      <c r="AX249" s="64">
        <v>10.304648954048554</v>
      </c>
      <c r="AY249" s="64">
        <v>10.459766258410072</v>
      </c>
      <c r="AZ249" s="64">
        <v>10.251405855594632</v>
      </c>
      <c r="BA249" s="64">
        <v>10.220529988832727</v>
      </c>
      <c r="BB249" s="64">
        <v>10.057934275783103</v>
      </c>
      <c r="BC249" s="64">
        <v>9.916452740385855</v>
      </c>
      <c r="BD249" s="64">
        <v>9.588865328636931</v>
      </c>
      <c r="BE249" s="64">
        <v>9.302333062453501</v>
      </c>
      <c r="BF249" s="64">
        <v>9.063200471682906</v>
      </c>
      <c r="BG249" s="64">
        <v>8.828939281183976</v>
      </c>
      <c r="BH249" s="64">
        <v>8.099810422633558</v>
      </c>
      <c r="BI249" s="64">
        <v>7.77998675189843</v>
      </c>
      <c r="BJ249" s="64">
        <v>7.912176088590285</v>
      </c>
      <c r="BK249" s="64">
        <v>8.021459908218931</v>
      </c>
      <c r="BL249" s="64">
        <v>7.8589121218377755</v>
      </c>
      <c r="BM249" s="64">
        <v>7.539455697861302</v>
      </c>
      <c r="BN249" s="64">
        <v>7.462172207334446</v>
      </c>
      <c r="BO249" s="64">
        <v>7.440734228019367</v>
      </c>
      <c r="BP249" s="64">
        <v>7.436615030958063</v>
      </c>
      <c r="BQ249" s="64">
        <v>7.41842214465402</v>
      </c>
      <c r="BR249" s="64">
        <v>7.354802581518876</v>
      </c>
      <c r="BS249" s="64">
        <v>7.301715219171729</v>
      </c>
      <c r="BT249" s="64">
        <v>7.283768998002338</v>
      </c>
      <c r="BU249" s="64">
        <v>7.113904033306149</v>
      </c>
      <c r="BV249" s="64">
        <v>6.871450468972018</v>
      </c>
      <c r="BW249" s="64">
        <v>6.601151323672873</v>
      </c>
      <c r="BX249" s="64">
        <v>6.403709493777168</v>
      </c>
      <c r="BY249" s="64">
        <v>6.269286817108225</v>
      </c>
      <c r="BZ249" s="64">
        <v>6.194554442289856</v>
      </c>
      <c r="CA249" s="64">
        <v>6.143491514702538</v>
      </c>
      <c r="CB249" s="64">
        <v>6.1931472719477485</v>
      </c>
      <c r="CC249" s="64">
        <v>6.253201160702035</v>
      </c>
      <c r="CD249" s="64">
        <v>6.317814215944629</v>
      </c>
      <c r="CE249" s="64">
        <v>6.453054515301605</v>
      </c>
      <c r="CF249" s="64">
        <v>7.164719895197521</v>
      </c>
      <c r="CG249" s="64">
        <v>7.492642882325334</v>
      </c>
      <c r="CH249" s="64">
        <v>7.412664493933854</v>
      </c>
      <c r="CI249" s="64">
        <v>7.5704263227483155</v>
      </c>
      <c r="CJ249" s="64">
        <v>8.020374748435204</v>
      </c>
      <c r="CK249" s="64">
        <v>8.620694442482444</v>
      </c>
      <c r="CL249" s="64">
        <v>9.19408324863015</v>
      </c>
      <c r="CM249" s="64">
        <v>9.891357988258495</v>
      </c>
      <c r="CN249" s="64">
        <v>10.77295895491035</v>
      </c>
      <c r="CO249" s="64">
        <v>11.059732627540257</v>
      </c>
      <c r="CP249" s="64">
        <v>12.11372719275765</v>
      </c>
      <c r="CQ249" s="64">
        <v>12.45150951242403</v>
      </c>
      <c r="CR249" s="64">
        <v>12.444261512373727</v>
      </c>
      <c r="CS249" s="64">
        <v>12.341985900334441</v>
      </c>
      <c r="CT249" s="64">
        <v>12.137364175282924</v>
      </c>
      <c r="CU249" s="64">
        <v>11.829502695247738</v>
      </c>
      <c r="CV249" s="64">
        <v>11.733343090942094</v>
      </c>
      <c r="CW249" s="64">
        <v>11.630596705348992</v>
      </c>
      <c r="CX249" s="64">
        <v>11.577960254460594</v>
      </c>
      <c r="CY249" s="64">
        <v>11.140877564019187</v>
      </c>
      <c r="CZ249" s="64">
        <v>10.64628997047326</v>
      </c>
      <c r="DA249" s="64">
        <v>10.708147370373966</v>
      </c>
      <c r="DB249" s="64">
        <v>10.048950941802541</v>
      </c>
      <c r="DC249" s="64">
        <v>10.040394747852599</v>
      </c>
      <c r="DD249" s="64">
        <v>9.788653753153856</v>
      </c>
      <c r="DE249" s="64">
        <v>9.778680348898536</v>
      </c>
      <c r="DF249" s="64">
        <v>9.967227485682733</v>
      </c>
      <c r="DG249" s="64">
        <v>10.291617595840657</v>
      </c>
      <c r="DH249" s="64">
        <v>10.730316083997424</v>
      </c>
      <c r="DI249" s="64">
        <v>10.82164022183319</v>
      </c>
      <c r="DJ249" s="64">
        <v>10.812648260324067</v>
      </c>
      <c r="DK249" s="64">
        <v>10.924371410605685</v>
      </c>
      <c r="DL249" s="64">
        <v>11.034798898500277</v>
      </c>
      <c r="DM249" s="64">
        <v>10.993878491914225</v>
      </c>
      <c r="DN249" s="64">
        <v>10.849801366307071</v>
      </c>
      <c r="DO249" s="64">
        <v>10.680915657140545</v>
      </c>
      <c r="DP249" s="64">
        <v>10.403050677205686</v>
      </c>
      <c r="DQ249" s="64">
        <v>10.57769550618495</v>
      </c>
      <c r="DR249" s="64">
        <v>10.758888500910595</v>
      </c>
      <c r="DS249" s="64">
        <v>10.780244409494763</v>
      </c>
      <c r="DT249" s="64">
        <v>10.73970328595466</v>
      </c>
      <c r="DU249" s="64">
        <v>11.051266764799614</v>
      </c>
      <c r="DV249" s="64">
        <v>11.413536403153733</v>
      </c>
      <c r="DW249" s="64">
        <v>11.496559416141912</v>
      </c>
      <c r="DX249" s="64">
        <v>11.542986108458457</v>
      </c>
      <c r="DY249" s="64">
        <v>11.515544170561448</v>
      </c>
      <c r="DZ249" s="64">
        <v>11.378939597440544</v>
      </c>
      <c r="EA249" s="64">
        <v>11.477961229113534</v>
      </c>
      <c r="EB249" s="64">
        <v>11.703444034330778</v>
      </c>
      <c r="EC249" s="64">
        <v>11.241993799800163</v>
      </c>
      <c r="ED249" s="64">
        <v>10.763121410736135</v>
      </c>
      <c r="EE249" s="64">
        <v>10.464940735999186</v>
      </c>
      <c r="EF249" s="64">
        <v>10.117090971911969</v>
      </c>
      <c r="EG249" s="64">
        <v>9.519510398083858</v>
      </c>
      <c r="EH249" s="64">
        <v>8.952641460073536</v>
      </c>
      <c r="EI249" s="64">
        <v>8.689768453927176</v>
      </c>
      <c r="EJ249" s="64">
        <v>8.360890377651229</v>
      </c>
      <c r="EK249" s="64">
        <v>8.174371620736407</v>
      </c>
      <c r="EL249" s="64">
        <v>8.216664136630836</v>
      </c>
      <c r="EM249" s="64">
        <v>8.062892880680877</v>
      </c>
      <c r="EN249" s="64">
        <v>7.864689823577457</v>
      </c>
      <c r="EO249" s="64">
        <v>7.695853942545477</v>
      </c>
      <c r="EP249" s="64">
        <v>7.393829199721519</v>
      </c>
      <c r="EQ249" s="64">
        <v>7.2816236790810756</v>
      </c>
      <c r="ER249" s="64">
        <v>7.304275230230963</v>
      </c>
      <c r="ES249" s="64">
        <v>7.607695546565274</v>
      </c>
      <c r="ET249" s="64">
        <v>7.826885075020985</v>
      </c>
      <c r="EU249" s="64">
        <v>8.02269216373669</v>
      </c>
      <c r="EV249" s="64">
        <v>8.218635346121202</v>
      </c>
      <c r="EW249" s="64">
        <v>8.650994610847416</v>
      </c>
      <c r="EX249" s="64">
        <v>8.93172668856687</v>
      </c>
      <c r="EY249" s="64">
        <v>9.192069555705855</v>
      </c>
      <c r="EZ249" s="64">
        <v>9.57139376056204</v>
      </c>
      <c r="FA249" s="64">
        <v>9.987240717139805</v>
      </c>
      <c r="FB249" s="64">
        <v>10.466674757015918</v>
      </c>
      <c r="FC249" s="64">
        <v>10.710654350953815</v>
      </c>
      <c r="FD249" s="64">
        <v>10.9158496103358</v>
      </c>
      <c r="FE249" s="64">
        <v>11.005128250667168</v>
      </c>
      <c r="FF249" s="64">
        <v>11.11056974849125</v>
      </c>
    </row>
    <row r="250" spans="1:162" ht="12.75">
      <c r="A250" t="s">
        <v>421</v>
      </c>
      <c r="B250" s="64">
        <v>12.57860102729609</v>
      </c>
      <c r="C250" s="64">
        <v>12.419159052831885</v>
      </c>
      <c r="D250" s="64">
        <v>12.043715097145993</v>
      </c>
      <c r="E250" s="64">
        <v>11.521581976446205</v>
      </c>
      <c r="F250" s="64">
        <v>10.96826092346402</v>
      </c>
      <c r="G250" s="64">
        <v>10.333715019153411</v>
      </c>
      <c r="H250" s="64">
        <v>9.764664842691849</v>
      </c>
      <c r="I250" s="64">
        <v>9.160059254338604</v>
      </c>
      <c r="J250" s="64">
        <v>8.605903255021316</v>
      </c>
      <c r="K250" s="64">
        <v>8.14520272893205</v>
      </c>
      <c r="L250" s="64">
        <v>7.653715273734918</v>
      </c>
      <c r="M250" s="64">
        <v>7.3094171035978235</v>
      </c>
      <c r="N250" s="64">
        <v>6.919522854832383</v>
      </c>
      <c r="O250" s="64">
        <v>6.607856924109196</v>
      </c>
      <c r="P250" s="64">
        <v>6.2978722850923</v>
      </c>
      <c r="Q250" s="64">
        <v>6.252172032212873</v>
      </c>
      <c r="R250" s="64">
        <v>6.363008565196352</v>
      </c>
      <c r="S250" s="64">
        <v>6.4720415245231395</v>
      </c>
      <c r="T250" s="64">
        <v>6.534467704916653</v>
      </c>
      <c r="U250" s="64">
        <v>6.5288959313766854</v>
      </c>
      <c r="V250" s="64">
        <v>6.551134857284553</v>
      </c>
      <c r="W250" s="64">
        <v>6.847526865980805</v>
      </c>
      <c r="X250" s="64">
        <v>7.179462514770303</v>
      </c>
      <c r="Y250" s="64">
        <v>7.358663955289711</v>
      </c>
      <c r="Z250" s="64">
        <v>7.712206026983835</v>
      </c>
      <c r="AA250" s="64">
        <v>7.752021646886504</v>
      </c>
      <c r="AB250" s="64">
        <v>8.085874818367529</v>
      </c>
      <c r="AC250" s="64">
        <v>8.430600608881361</v>
      </c>
      <c r="AD250" s="64">
        <v>8.681038837204492</v>
      </c>
      <c r="AE250" s="64">
        <v>8.958626235578476</v>
      </c>
      <c r="AF250" s="64">
        <v>9.273829142106813</v>
      </c>
      <c r="AG250" s="64">
        <v>9.746751481298316</v>
      </c>
      <c r="AH250" s="64">
        <v>10.16264373781511</v>
      </c>
      <c r="AI250" s="64">
        <v>10.198568849143449</v>
      </c>
      <c r="AJ250" s="64">
        <v>10.434799904486429</v>
      </c>
      <c r="AK250" s="64">
        <v>10.85705877021362</v>
      </c>
      <c r="AL250" s="64">
        <v>11.152592721299753</v>
      </c>
      <c r="AM250" s="64">
        <v>11.380625202662904</v>
      </c>
      <c r="AN250" s="64">
        <v>11.731519603057976</v>
      </c>
      <c r="AO250" s="64">
        <v>12.120061269724644</v>
      </c>
      <c r="AP250" s="64">
        <v>12.555622703652235</v>
      </c>
      <c r="AQ250" s="64">
        <v>12.852977928229071</v>
      </c>
      <c r="AR250" s="64">
        <v>13.159808868621015</v>
      </c>
      <c r="AS250" s="64">
        <v>13.539345306568668</v>
      </c>
      <c r="AT250" s="64">
        <v>13.717620964657991</v>
      </c>
      <c r="AU250" s="64">
        <v>13.916989200185744</v>
      </c>
      <c r="AV250" s="64">
        <v>13.960787987426107</v>
      </c>
      <c r="AW250" s="64">
        <v>13.680721686923077</v>
      </c>
      <c r="AX250" s="64">
        <v>13.16983314897943</v>
      </c>
      <c r="AY250" s="64">
        <v>12.838999815646096</v>
      </c>
      <c r="AZ250" s="64">
        <v>12.315343362590367</v>
      </c>
      <c r="BA250" s="64">
        <v>11.903617544914658</v>
      </c>
      <c r="BB250" s="64">
        <v>11.837327225295043</v>
      </c>
      <c r="BC250" s="64">
        <v>11.903853927497599</v>
      </c>
      <c r="BD250" s="64">
        <v>11.897912258922181</v>
      </c>
      <c r="BE250" s="64">
        <v>11.854797620758397</v>
      </c>
      <c r="BF250" s="64">
        <v>12.102869819723452</v>
      </c>
      <c r="BG250" s="64">
        <v>12.406811987075068</v>
      </c>
      <c r="BH250" s="64">
        <v>12.760379089788245</v>
      </c>
      <c r="BI250" s="64">
        <v>13.262534876053877</v>
      </c>
      <c r="BJ250" s="64">
        <v>13.722167691444183</v>
      </c>
      <c r="BK250" s="64">
        <v>14.778543352819844</v>
      </c>
      <c r="BL250" s="64">
        <v>15.57212916311017</v>
      </c>
      <c r="BM250" s="64">
        <v>16.091642679198582</v>
      </c>
      <c r="BN250" s="64">
        <v>16.242466027247072</v>
      </c>
      <c r="BO250" s="64">
        <v>16.619009859988438</v>
      </c>
      <c r="BP250" s="64">
        <v>16.906311222968153</v>
      </c>
      <c r="BQ250" s="64">
        <v>17.113784360235645</v>
      </c>
      <c r="BR250" s="64">
        <v>17.270113388053435</v>
      </c>
      <c r="BS250" s="64">
        <v>17.615653044911223</v>
      </c>
      <c r="BT250" s="64">
        <v>18.297163461577888</v>
      </c>
      <c r="BU250" s="64">
        <v>18.538529746389262</v>
      </c>
      <c r="BV250" s="64">
        <v>18.568322697564067</v>
      </c>
      <c r="BW250" s="64">
        <v>18.230476447953112</v>
      </c>
      <c r="BX250" s="64">
        <v>17.720230811760228</v>
      </c>
      <c r="BY250" s="64">
        <v>17.260091375106224</v>
      </c>
      <c r="BZ250" s="64">
        <v>16.872720679935902</v>
      </c>
      <c r="CA250" s="64">
        <v>16.29740543870783</v>
      </c>
      <c r="CB250" s="64">
        <v>15.868842838287613</v>
      </c>
      <c r="CC250" s="64">
        <v>15.34710303594325</v>
      </c>
      <c r="CD250" s="64">
        <v>14.588812488531493</v>
      </c>
      <c r="CE250" s="64">
        <v>13.721313615310189</v>
      </c>
      <c r="CF250" s="64">
        <v>12.38381361531019</v>
      </c>
      <c r="CG250" s="64">
        <v>11.850981323203158</v>
      </c>
      <c r="CH250" s="64">
        <v>11.62720189364495</v>
      </c>
      <c r="CI250" s="64">
        <v>11.141239326800028</v>
      </c>
      <c r="CJ250" s="64">
        <v>10.790874477664028</v>
      </c>
      <c r="CK250" s="64">
        <v>10.643518613566155</v>
      </c>
      <c r="CL250" s="64">
        <v>10.394588538181283</v>
      </c>
      <c r="CM250" s="64">
        <v>10.050304659857225</v>
      </c>
      <c r="CN250" s="64">
        <v>9.763517463371388</v>
      </c>
      <c r="CO250" s="64">
        <v>9.502185560495223</v>
      </c>
      <c r="CP250" s="64">
        <v>9.365115741057851</v>
      </c>
      <c r="CQ250" s="64">
        <v>9.013082023476729</v>
      </c>
      <c r="CR250" s="64">
        <v>8.661943307120621</v>
      </c>
      <c r="CS250" s="64">
        <v>8.06350445689094</v>
      </c>
      <c r="CT250" s="64">
        <v>7.440463093473226</v>
      </c>
      <c r="CU250" s="64">
        <v>7.022827840593242</v>
      </c>
      <c r="CV250" s="64">
        <v>6.841255149052117</v>
      </c>
      <c r="CW250" s="64">
        <v>6.559133177456462</v>
      </c>
      <c r="CX250" s="64">
        <v>6.313798482031207</v>
      </c>
      <c r="CY250" s="64">
        <v>6.180623621177774</v>
      </c>
      <c r="CZ250" s="64">
        <v>6.091030889348201</v>
      </c>
      <c r="DA250" s="64">
        <v>5.990464067773775</v>
      </c>
      <c r="DB250" s="64">
        <v>5.859353771957597</v>
      </c>
      <c r="DC250" s="64">
        <v>5.7622176122390565</v>
      </c>
      <c r="DD250" s="64">
        <v>5.741772477663488</v>
      </c>
      <c r="DE250" s="64">
        <v>5.870715019403007</v>
      </c>
      <c r="DF250" s="64">
        <v>6.054367907449035</v>
      </c>
      <c r="DG250" s="64">
        <v>6.261434716688211</v>
      </c>
      <c r="DH250" s="64">
        <v>6.549579280477054</v>
      </c>
      <c r="DI250" s="64">
        <v>6.926080328770865</v>
      </c>
      <c r="DJ250" s="64">
        <v>7.342031565921544</v>
      </c>
      <c r="DK250" s="64">
        <v>7.672791994421334</v>
      </c>
      <c r="DL250" s="64">
        <v>7.851186578560598</v>
      </c>
      <c r="DM250" s="64">
        <v>8.122183792588785</v>
      </c>
      <c r="DN250" s="64">
        <v>8.472916971981336</v>
      </c>
      <c r="DO250" s="64">
        <v>8.908554811701313</v>
      </c>
      <c r="DP250" s="64">
        <v>9.313307792353845</v>
      </c>
      <c r="DQ250" s="64">
        <v>9.553850050183874</v>
      </c>
      <c r="DR250" s="64">
        <v>9.828447469789053</v>
      </c>
      <c r="DS250" s="64">
        <v>10.018543085604092</v>
      </c>
      <c r="DT250" s="64">
        <v>10.18865509301511</v>
      </c>
      <c r="DU250" s="64">
        <v>10.259024269062637</v>
      </c>
      <c r="DV250" s="64">
        <v>10.253246768715849</v>
      </c>
      <c r="DW250" s="64">
        <v>10.173237903467621</v>
      </c>
      <c r="DX250" s="64">
        <v>10.223291828813451</v>
      </c>
      <c r="DY250" s="64">
        <v>10.101053263543914</v>
      </c>
      <c r="DZ250" s="64">
        <v>9.996846075383237</v>
      </c>
      <c r="EA250" s="64">
        <v>9.760768824595216</v>
      </c>
      <c r="EB250" s="64">
        <v>9.427253007663268</v>
      </c>
      <c r="EC250" s="64">
        <v>9.026511629423352</v>
      </c>
      <c r="ED250" s="64">
        <v>8.569505989838648</v>
      </c>
      <c r="EE250" s="64">
        <v>8.076043646140773</v>
      </c>
      <c r="EF250" s="64">
        <v>7.559109221819729</v>
      </c>
      <c r="EG250" s="64">
        <v>7.096629335302115</v>
      </c>
      <c r="EH250" s="64">
        <v>6.718431657995565</v>
      </c>
      <c r="EI250" s="64">
        <v>6.434613660310379</v>
      </c>
      <c r="EJ250" s="64">
        <v>6.09759664366782</v>
      </c>
      <c r="EK250" s="64">
        <v>5.7945679253472235</v>
      </c>
      <c r="EL250" s="64">
        <v>5.44796954241476</v>
      </c>
      <c r="EM250" s="64">
        <v>5.219256239687809</v>
      </c>
      <c r="EN250" s="64">
        <v>5.079286025490452</v>
      </c>
      <c r="EO250" s="64">
        <v>4.992887037758105</v>
      </c>
      <c r="EP250" s="64">
        <v>4.846379547896315</v>
      </c>
      <c r="EQ250" s="64">
        <v>4.992464745486746</v>
      </c>
      <c r="ER250" s="64">
        <v>5.1861766441096</v>
      </c>
      <c r="ES250" s="64">
        <v>5.461885922414804</v>
      </c>
      <c r="ET250" s="64">
        <v>5.5543712188367</v>
      </c>
      <c r="EU250" s="64">
        <v>5.619878524442946</v>
      </c>
      <c r="EV250" s="64">
        <v>5.681097913680261</v>
      </c>
      <c r="EW250" s="64">
        <v>5.785599464723691</v>
      </c>
      <c r="EX250" s="64">
        <v>5.946705972381671</v>
      </c>
      <c r="EY250" s="64">
        <v>6.065361944003176</v>
      </c>
      <c r="EZ250" s="64">
        <v>6.303034477201222</v>
      </c>
      <c r="FA250" s="64">
        <v>6.553817792695546</v>
      </c>
      <c r="FB250" s="64">
        <v>6.892147065348342</v>
      </c>
      <c r="FC250" s="64">
        <v>7.020306011355231</v>
      </c>
      <c r="FD250" s="64">
        <v>7.082512710112423</v>
      </c>
      <c r="FE250" s="64">
        <v>7.130551481702294</v>
      </c>
      <c r="FF250" s="64">
        <v>7.282799740358779</v>
      </c>
    </row>
    <row r="251" spans="1:162" ht="12.75">
      <c r="A251" t="s">
        <v>422</v>
      </c>
      <c r="B251" s="64">
        <v>21.007928588296785</v>
      </c>
      <c r="C251" s="64">
        <v>19.75116091152911</v>
      </c>
      <c r="D251" s="64">
        <v>18.58552463214173</v>
      </c>
      <c r="E251" s="64">
        <v>17.99603157752532</v>
      </c>
      <c r="F251" s="64">
        <v>17.341828459995696</v>
      </c>
      <c r="G251" s="64">
        <v>16.907111411000198</v>
      </c>
      <c r="H251" s="64">
        <v>16.286306631523825</v>
      </c>
      <c r="I251" s="64">
        <v>15.473756309462635</v>
      </c>
      <c r="J251" s="64">
        <v>14.695670624462059</v>
      </c>
      <c r="K251" s="64">
        <v>14.266954592070803</v>
      </c>
      <c r="L251" s="64">
        <v>13.676890002658274</v>
      </c>
      <c r="M251" s="64">
        <v>13.213925570830604</v>
      </c>
      <c r="N251" s="64">
        <v>12.609124834114821</v>
      </c>
      <c r="O251" s="64">
        <v>11.903941606489733</v>
      </c>
      <c r="P251" s="64">
        <v>11.688875271498025</v>
      </c>
      <c r="Q251" s="64">
        <v>11.461748730533513</v>
      </c>
      <c r="R251" s="64">
        <v>11.160983110342684</v>
      </c>
      <c r="S251" s="64">
        <v>11.059535102568146</v>
      </c>
      <c r="T251" s="64">
        <v>10.913300722291211</v>
      </c>
      <c r="U251" s="64">
        <v>10.614422835321456</v>
      </c>
      <c r="V251" s="64">
        <v>10.44664663788424</v>
      </c>
      <c r="W251" s="64">
        <v>10.357458135850262</v>
      </c>
      <c r="X251" s="64">
        <v>10.436804013986462</v>
      </c>
      <c r="Y251" s="64">
        <v>10.570714078860348</v>
      </c>
      <c r="Z251" s="64">
        <v>10.8314857871176</v>
      </c>
      <c r="AA251" s="64">
        <v>10.89569612798033</v>
      </c>
      <c r="AB251" s="64">
        <v>10.838892232451334</v>
      </c>
      <c r="AC251" s="64">
        <v>10.717079058791604</v>
      </c>
      <c r="AD251" s="64">
        <v>10.695880228382245</v>
      </c>
      <c r="AE251" s="64">
        <v>10.520587143089164</v>
      </c>
      <c r="AF251" s="64">
        <v>10.540427136896144</v>
      </c>
      <c r="AG251" s="64">
        <v>10.670786405699737</v>
      </c>
      <c r="AH251" s="64">
        <v>11.010171858079538</v>
      </c>
      <c r="AI251" s="64">
        <v>11.131370622395393</v>
      </c>
      <c r="AJ251" s="64">
        <v>10.993147313511935</v>
      </c>
      <c r="AK251" s="64">
        <v>10.961361554533083</v>
      </c>
      <c r="AL251" s="64">
        <v>11.00458433205845</v>
      </c>
      <c r="AM251" s="64">
        <v>11.476570664536242</v>
      </c>
      <c r="AN251" s="64">
        <v>12.04182942117635</v>
      </c>
      <c r="AO251" s="64">
        <v>12.498562847324669</v>
      </c>
      <c r="AP251" s="64">
        <v>13.017337737002853</v>
      </c>
      <c r="AQ251" s="64">
        <v>13.285429529246082</v>
      </c>
      <c r="AR251" s="64">
        <v>13.79758398897611</v>
      </c>
      <c r="AS251" s="64">
        <v>14.3463893549496</v>
      </c>
      <c r="AT251" s="64">
        <v>14.591433014447537</v>
      </c>
      <c r="AU251" s="64">
        <v>14.944511461016036</v>
      </c>
      <c r="AV251" s="64">
        <v>15.678261730683806</v>
      </c>
      <c r="AW251" s="64">
        <v>16.45600488901584</v>
      </c>
      <c r="AX251" s="64">
        <v>17.099029290569195</v>
      </c>
      <c r="AY251" s="64">
        <v>17.37684878390975</v>
      </c>
      <c r="AZ251" s="64">
        <v>17.83056858773595</v>
      </c>
      <c r="BA251" s="64">
        <v>18.364249668117775</v>
      </c>
      <c r="BB251" s="64">
        <v>18.293879609009164</v>
      </c>
      <c r="BC251" s="64">
        <v>18.348991570202248</v>
      </c>
      <c r="BD251" s="64">
        <v>18.07591078552507</v>
      </c>
      <c r="BE251" s="64">
        <v>17.721404416758997</v>
      </c>
      <c r="BF251" s="64">
        <v>17.5085245591721</v>
      </c>
      <c r="BG251" s="64">
        <v>18.328491269260386</v>
      </c>
      <c r="BH251" s="64">
        <v>18.953886294291674</v>
      </c>
      <c r="BI251" s="64">
        <v>19.160673554650366</v>
      </c>
      <c r="BJ251" s="64">
        <v>19.52029910452975</v>
      </c>
      <c r="BK251" s="64">
        <v>20.397111450814478</v>
      </c>
      <c r="BL251" s="64">
        <v>20.27136587944442</v>
      </c>
      <c r="BM251" s="64">
        <v>19.90351615239395</v>
      </c>
      <c r="BN251" s="64">
        <v>19.841686545260323</v>
      </c>
      <c r="BO251" s="64">
        <v>19.892041183239545</v>
      </c>
      <c r="BP251" s="64">
        <v>20.069384874357905</v>
      </c>
      <c r="BQ251" s="64">
        <v>20.127642213865247</v>
      </c>
      <c r="BR251" s="64">
        <v>20.112527948129426</v>
      </c>
      <c r="BS251" s="64">
        <v>19.670218550966307</v>
      </c>
      <c r="BT251" s="64">
        <v>19.116077779354598</v>
      </c>
      <c r="BU251" s="64">
        <v>18.777062627839445</v>
      </c>
      <c r="BV251" s="64">
        <v>18.259401557059046</v>
      </c>
      <c r="BW251" s="64">
        <v>17.09419916216122</v>
      </c>
      <c r="BX251" s="64">
        <v>16.80579734736975</v>
      </c>
      <c r="BY251" s="64">
        <v>16.75440738597979</v>
      </c>
      <c r="BZ251" s="64">
        <v>16.903683909257566</v>
      </c>
      <c r="CA251" s="64">
        <v>16.72838779081019</v>
      </c>
      <c r="CB251" s="64">
        <v>16.469474424765707</v>
      </c>
      <c r="CC251" s="64">
        <v>16.39691791793085</v>
      </c>
      <c r="CD251" s="64">
        <v>16.533395101949015</v>
      </c>
      <c r="CE251" s="64">
        <v>16.18325688727803</v>
      </c>
      <c r="CF251" s="64">
        <v>15.702671992092542</v>
      </c>
      <c r="CG251" s="64">
        <v>15.290353715872397</v>
      </c>
      <c r="CH251" s="64">
        <v>15.075143582329588</v>
      </c>
      <c r="CI251" s="64">
        <v>15.354196074901395</v>
      </c>
      <c r="CJ251" s="64">
        <v>15.525474351681169</v>
      </c>
      <c r="CK251" s="64">
        <v>15.5442391789117</v>
      </c>
      <c r="CL251" s="64">
        <v>15.02359528879599</v>
      </c>
      <c r="CM251" s="64">
        <v>14.78199390578339</v>
      </c>
      <c r="CN251" s="64">
        <v>14.499376702191066</v>
      </c>
      <c r="CO251" s="64">
        <v>14.35457885619671</v>
      </c>
      <c r="CP251" s="64">
        <v>14.099084745954826</v>
      </c>
      <c r="CQ251" s="64">
        <v>13.682856032800546</v>
      </c>
      <c r="CR251" s="64">
        <v>13.460243830814534</v>
      </c>
      <c r="CS251" s="64">
        <v>13.202901046891972</v>
      </c>
      <c r="CT251" s="64">
        <v>12.770838702364609</v>
      </c>
      <c r="CU251" s="64">
        <v>12.024402031471125</v>
      </c>
      <c r="CV251" s="64">
        <v>11.313400569482818</v>
      </c>
      <c r="CW251" s="64">
        <v>10.8784492789029</v>
      </c>
      <c r="CX251" s="64">
        <v>10.976524266042135</v>
      </c>
      <c r="CY251" s="64">
        <v>11.032371221927763</v>
      </c>
      <c r="CZ251" s="64">
        <v>11.303355782979615</v>
      </c>
      <c r="DA251" s="64">
        <v>11.40262826348967</v>
      </c>
      <c r="DB251" s="64">
        <v>11.298635406797779</v>
      </c>
      <c r="DC251" s="64">
        <v>11.258758498331126</v>
      </c>
      <c r="DD251" s="64">
        <v>11.253988483862834</v>
      </c>
      <c r="DE251" s="64">
        <v>11.39856450999194</v>
      </c>
      <c r="DF251" s="64">
        <v>11.578358105670953</v>
      </c>
      <c r="DG251" s="64">
        <v>11.985271469255606</v>
      </c>
      <c r="DH251" s="64">
        <v>12.826432917179211</v>
      </c>
      <c r="DI251" s="64">
        <v>13.366585414494631</v>
      </c>
      <c r="DJ251" s="64">
        <v>14.05255934596388</v>
      </c>
      <c r="DK251" s="64">
        <v>14.77184318485556</v>
      </c>
      <c r="DL251" s="64">
        <v>15.435155865032833</v>
      </c>
      <c r="DM251" s="64">
        <v>16.165640705332653</v>
      </c>
      <c r="DN251" s="64">
        <v>16.42168039293359</v>
      </c>
      <c r="DO251" s="64">
        <v>16.998400827399017</v>
      </c>
      <c r="DP251" s="64">
        <v>17.10242048883147</v>
      </c>
      <c r="DQ251" s="64">
        <v>17.10817562593786</v>
      </c>
      <c r="DR251" s="64">
        <v>17.682004189349758</v>
      </c>
      <c r="DS251" s="64">
        <v>17.936335353656474</v>
      </c>
      <c r="DT251" s="64">
        <v>17.98433312453459</v>
      </c>
      <c r="DU251" s="64">
        <v>18.223643565337568</v>
      </c>
      <c r="DV251" s="64">
        <v>18.22883518301108</v>
      </c>
      <c r="DW251" s="64">
        <v>18.033908474463583</v>
      </c>
      <c r="DX251" s="64">
        <v>17.941639105356945</v>
      </c>
      <c r="DY251" s="64">
        <v>17.503993596855967</v>
      </c>
      <c r="DZ251" s="64">
        <v>17.60335537835331</v>
      </c>
      <c r="EA251" s="64">
        <v>17.230679706105718</v>
      </c>
      <c r="EB251" s="64">
        <v>17.357396621315015</v>
      </c>
      <c r="EC251" s="64">
        <v>17.594820923816638</v>
      </c>
      <c r="ED251" s="64">
        <v>17.220927383146776</v>
      </c>
      <c r="EE251" s="64">
        <v>17.226948233458288</v>
      </c>
      <c r="EF251" s="64">
        <v>16.619559617634597</v>
      </c>
      <c r="EG251" s="64">
        <v>16.159035046134733</v>
      </c>
      <c r="EH251" s="64">
        <v>15.56774106706703</v>
      </c>
      <c r="EI251" s="64">
        <v>15.016606929751518</v>
      </c>
      <c r="EJ251" s="64">
        <v>14.194213239765235</v>
      </c>
      <c r="EK251" s="64">
        <v>13.69950870917026</v>
      </c>
      <c r="EL251" s="64">
        <v>13.23459938069386</v>
      </c>
      <c r="EM251" s="64">
        <v>12.877886417730892</v>
      </c>
      <c r="EN251" s="64">
        <v>12.472599131382184</v>
      </c>
      <c r="EO251" s="64">
        <v>12.025338059121111</v>
      </c>
      <c r="EP251" s="64">
        <v>11.604938800665694</v>
      </c>
      <c r="EQ251" s="64">
        <v>11.350228126052109</v>
      </c>
      <c r="ER251" s="64">
        <v>11.860283357822235</v>
      </c>
      <c r="ES251" s="64">
        <v>11.789454427708359</v>
      </c>
      <c r="ET251" s="64">
        <v>11.705304928665244</v>
      </c>
      <c r="EU251" s="64">
        <v>11.812736424483148</v>
      </c>
      <c r="EV251" s="64">
        <v>12.164307423962834</v>
      </c>
      <c r="EW251" s="64">
        <v>12.387594468333356</v>
      </c>
      <c r="EX251" s="64">
        <v>12.71208985902834</v>
      </c>
      <c r="EY251" s="64">
        <v>13.270290917229401</v>
      </c>
      <c r="EZ251" s="64">
        <v>13.910205928128127</v>
      </c>
      <c r="FA251" s="64">
        <v>14.609633409044156</v>
      </c>
      <c r="FB251" s="64">
        <v>15.328621530962577</v>
      </c>
      <c r="FC251" s="64">
        <v>15.595701717945678</v>
      </c>
      <c r="FD251" s="64">
        <v>15.742299698641638</v>
      </c>
      <c r="FE251" s="64">
        <v>16.635940861050504</v>
      </c>
      <c r="FF251" s="64">
        <v>17.634378345197057</v>
      </c>
    </row>
    <row r="252" spans="1:162" ht="12.75">
      <c r="A252" t="s">
        <v>299</v>
      </c>
      <c r="B252" s="64">
        <v>13.98970549157657</v>
      </c>
      <c r="C252" s="64">
        <v>13.54040150976549</v>
      </c>
      <c r="D252" s="64">
        <v>13.000306256890909</v>
      </c>
      <c r="E252" s="64">
        <v>12.502986156259238</v>
      </c>
      <c r="F252" s="64">
        <v>11.985013996098893</v>
      </c>
      <c r="G252" s="64">
        <v>11.465887176424959</v>
      </c>
      <c r="H252" s="64">
        <v>10.998618524618387</v>
      </c>
      <c r="I252" s="64">
        <v>10.447482970505655</v>
      </c>
      <c r="J252" s="64">
        <v>9.943137784014196</v>
      </c>
      <c r="K252" s="64">
        <v>9.505920450186759</v>
      </c>
      <c r="L252" s="64">
        <v>9.01021949150096</v>
      </c>
      <c r="M252" s="64">
        <v>8.69018174972549</v>
      </c>
      <c r="N252" s="64">
        <v>8.32600402453596</v>
      </c>
      <c r="O252" s="64">
        <v>8.003224570086685</v>
      </c>
      <c r="P252" s="64">
        <v>7.761090352880214</v>
      </c>
      <c r="Q252" s="64">
        <v>7.650095871284549</v>
      </c>
      <c r="R252" s="64">
        <v>7.594659457377401</v>
      </c>
      <c r="S252" s="64">
        <v>7.657482695931599</v>
      </c>
      <c r="T252" s="64">
        <v>7.7639623643644216</v>
      </c>
      <c r="U252" s="64">
        <v>7.877919577006543</v>
      </c>
      <c r="V252" s="64">
        <v>8.070311524867625</v>
      </c>
      <c r="W252" s="64">
        <v>8.276379653078973</v>
      </c>
      <c r="X252" s="64">
        <v>8.58903808693329</v>
      </c>
      <c r="Y252" s="64">
        <v>8.847661618676147</v>
      </c>
      <c r="Z252" s="64">
        <v>9.167325360678772</v>
      </c>
      <c r="AA252" s="64">
        <v>9.417050953075474</v>
      </c>
      <c r="AB252" s="64">
        <v>9.713437881664367</v>
      </c>
      <c r="AC252" s="64">
        <v>9.97036291063403</v>
      </c>
      <c r="AD252" s="64">
        <v>10.171767129407693</v>
      </c>
      <c r="AE252" s="64">
        <v>10.30798216664703</v>
      </c>
      <c r="AF252" s="64">
        <v>10.484690100070999</v>
      </c>
      <c r="AG252" s="64">
        <v>10.765426637833727</v>
      </c>
      <c r="AH252" s="64">
        <v>10.98917556996122</v>
      </c>
      <c r="AI252" s="64">
        <v>11.102078164858662</v>
      </c>
      <c r="AJ252" s="64">
        <v>11.350829359960025</v>
      </c>
      <c r="AK252" s="64">
        <v>11.632171010770705</v>
      </c>
      <c r="AL252" s="64">
        <v>12.026929030528722</v>
      </c>
      <c r="AM252" s="64">
        <v>12.407452844165954</v>
      </c>
      <c r="AN252" s="64">
        <v>12.830540194238603</v>
      </c>
      <c r="AO252" s="64">
        <v>13.214587578359014</v>
      </c>
      <c r="AP252" s="64">
        <v>13.554551823243642</v>
      </c>
      <c r="AQ252" s="64">
        <v>13.844023404984334</v>
      </c>
      <c r="AR252" s="64">
        <v>14.138953673928347</v>
      </c>
      <c r="AS252" s="64">
        <v>14.261737102590942</v>
      </c>
      <c r="AT252" s="64">
        <v>14.27885436718619</v>
      </c>
      <c r="AU252" s="64">
        <v>14.40621449912289</v>
      </c>
      <c r="AV252" s="64">
        <v>14.700781610467212</v>
      </c>
      <c r="AW252" s="64">
        <v>14.89834870232288</v>
      </c>
      <c r="AX252" s="64">
        <v>14.916540605617081</v>
      </c>
      <c r="AY252" s="64">
        <v>14.819761793490896</v>
      </c>
      <c r="AZ252" s="64">
        <v>14.585557721665538</v>
      </c>
      <c r="BA252" s="64">
        <v>14.439866095138997</v>
      </c>
      <c r="BB252" s="64">
        <v>14.201374613314272</v>
      </c>
      <c r="BC252" s="64">
        <v>14.005818482557268</v>
      </c>
      <c r="BD252" s="64">
        <v>13.610551322106751</v>
      </c>
      <c r="BE252" s="64">
        <v>13.186239512584608</v>
      </c>
      <c r="BF252" s="64">
        <v>12.89125764357478</v>
      </c>
      <c r="BG252" s="64">
        <v>12.708885115739298</v>
      </c>
      <c r="BH252" s="64">
        <v>12.27887910170366</v>
      </c>
      <c r="BI252" s="64">
        <v>12.28686779455059</v>
      </c>
      <c r="BJ252" s="64">
        <v>12.445601721180234</v>
      </c>
      <c r="BK252" s="64">
        <v>12.809696574584954</v>
      </c>
      <c r="BL252" s="64">
        <v>12.823672974230554</v>
      </c>
      <c r="BM252" s="64">
        <v>12.598393987169851</v>
      </c>
      <c r="BN252" s="64">
        <v>12.47676125945389</v>
      </c>
      <c r="BO252" s="64">
        <v>12.437501442562242</v>
      </c>
      <c r="BP252" s="64">
        <v>12.343181211415777</v>
      </c>
      <c r="BQ252" s="64">
        <v>12.277411771425575</v>
      </c>
      <c r="BR252" s="64">
        <v>12.138666688427406</v>
      </c>
      <c r="BS252" s="64">
        <v>11.98476010239831</v>
      </c>
      <c r="BT252" s="64">
        <v>11.857404885473303</v>
      </c>
      <c r="BU252" s="64">
        <v>11.545263047663807</v>
      </c>
      <c r="BV252" s="64">
        <v>11.185766132102552</v>
      </c>
      <c r="BW252" s="64">
        <v>10.685382701058613</v>
      </c>
      <c r="BX252" s="64">
        <v>10.30336445970679</v>
      </c>
      <c r="BY252" s="64">
        <v>10.009907532986032</v>
      </c>
      <c r="BZ252" s="64">
        <v>9.815683757312684</v>
      </c>
      <c r="CA252" s="64">
        <v>9.588212019503706</v>
      </c>
      <c r="CB252" s="64">
        <v>9.586935612180735</v>
      </c>
      <c r="CC252" s="64">
        <v>9.562852755855616</v>
      </c>
      <c r="CD252" s="64">
        <v>9.547094686557033</v>
      </c>
      <c r="CE252" s="64">
        <v>9.511261182114952</v>
      </c>
      <c r="CF252" s="64">
        <v>9.516970801476626</v>
      </c>
      <c r="CG252" s="64">
        <v>9.317838269588732</v>
      </c>
      <c r="CH252" s="64">
        <v>8.993891907832175</v>
      </c>
      <c r="CI252" s="64">
        <v>8.765481760294076</v>
      </c>
      <c r="CJ252" s="64">
        <v>8.67734915349384</v>
      </c>
      <c r="CK252" s="64">
        <v>8.777805449173139</v>
      </c>
      <c r="CL252" s="64">
        <v>8.810105995079716</v>
      </c>
      <c r="CM252" s="64">
        <v>8.82770386110434</v>
      </c>
      <c r="CN252" s="64">
        <v>8.820056300326856</v>
      </c>
      <c r="CO252" s="64">
        <v>8.831702905717384</v>
      </c>
      <c r="CP252" s="64">
        <v>8.964791473480416</v>
      </c>
      <c r="CQ252" s="64">
        <v>8.828204586603752</v>
      </c>
      <c r="CR252" s="64">
        <v>8.5237821454903</v>
      </c>
      <c r="CS252" s="64">
        <v>8.193487028506713</v>
      </c>
      <c r="CT252" s="64">
        <v>7.889198496320376</v>
      </c>
      <c r="CU252" s="64">
        <v>7.584305009382742</v>
      </c>
      <c r="CV252" s="64">
        <v>7.357918842199914</v>
      </c>
      <c r="CW252" s="64">
        <v>7.126309663975778</v>
      </c>
      <c r="CX252" s="64">
        <v>6.917600237489361</v>
      </c>
      <c r="CY252" s="64">
        <v>6.704333657786208</v>
      </c>
      <c r="CZ252" s="64">
        <v>6.5765361294339355</v>
      </c>
      <c r="DA252" s="64">
        <v>6.46533896397792</v>
      </c>
      <c r="DB252" s="64">
        <v>6.247926005730761</v>
      </c>
      <c r="DC252" s="64">
        <v>6.154504553213587</v>
      </c>
      <c r="DD252" s="64">
        <v>6.104771381678355</v>
      </c>
      <c r="DE252" s="64">
        <v>6.1581540786506155</v>
      </c>
      <c r="DF252" s="64">
        <v>6.203570394367791</v>
      </c>
      <c r="DG252" s="64">
        <v>6.356253288334787</v>
      </c>
      <c r="DH252" s="64">
        <v>6.651579465585229</v>
      </c>
      <c r="DI252" s="64">
        <v>6.966741631884191</v>
      </c>
      <c r="DJ252" s="64">
        <v>7.28433521614727</v>
      </c>
      <c r="DK252" s="64">
        <v>7.6041053286202525</v>
      </c>
      <c r="DL252" s="64">
        <v>7.836811615064857</v>
      </c>
      <c r="DM252" s="64">
        <v>8.065085498564784</v>
      </c>
      <c r="DN252" s="64">
        <v>8.24178050752137</v>
      </c>
      <c r="DO252" s="64">
        <v>8.490316991377027</v>
      </c>
      <c r="DP252" s="64">
        <v>8.652407852439863</v>
      </c>
      <c r="DQ252" s="64">
        <v>8.901488214966767</v>
      </c>
      <c r="DR252" s="64">
        <v>9.237578733530745</v>
      </c>
      <c r="DS252" s="64">
        <v>9.391268119880015</v>
      </c>
      <c r="DT252" s="64">
        <v>9.505382014896071</v>
      </c>
      <c r="DU252" s="64">
        <v>9.595725097789272</v>
      </c>
      <c r="DV252" s="64">
        <v>9.680793124156967</v>
      </c>
      <c r="DW252" s="64">
        <v>9.609224323242264</v>
      </c>
      <c r="DX252" s="64">
        <v>9.570443045522934</v>
      </c>
      <c r="DY252" s="64">
        <v>9.443120762149977</v>
      </c>
      <c r="DZ252" s="64">
        <v>9.335030240615772</v>
      </c>
      <c r="EA252" s="64">
        <v>9.203430556973109</v>
      </c>
      <c r="EB252" s="64">
        <v>9.130387831034113</v>
      </c>
      <c r="EC252" s="64">
        <v>8.8603960729011</v>
      </c>
      <c r="ED252" s="64">
        <v>8.513438782093656</v>
      </c>
      <c r="EE252" s="64">
        <v>8.23585714715166</v>
      </c>
      <c r="EF252" s="64">
        <v>7.9105097229365136</v>
      </c>
      <c r="EG252" s="64">
        <v>7.533556846347658</v>
      </c>
      <c r="EH252" s="64">
        <v>7.18351432983622</v>
      </c>
      <c r="EI252" s="64">
        <v>6.932223677020438</v>
      </c>
      <c r="EJ252" s="64">
        <v>6.672549546912214</v>
      </c>
      <c r="EK252" s="64">
        <v>6.456090847991164</v>
      </c>
      <c r="EL252" s="64">
        <v>6.276104250805569</v>
      </c>
      <c r="EM252" s="64">
        <v>6.0824851888573415</v>
      </c>
      <c r="EN252" s="64">
        <v>5.907971657624377</v>
      </c>
      <c r="EO252" s="64">
        <v>5.7430110397335845</v>
      </c>
      <c r="EP252" s="64">
        <v>5.539793498840701</v>
      </c>
      <c r="EQ252" s="64">
        <v>5.501513886238442</v>
      </c>
      <c r="ER252" s="64">
        <v>5.506744340976351</v>
      </c>
      <c r="ES252" s="64">
        <v>5.583343229219203</v>
      </c>
      <c r="ET252" s="64">
        <v>5.610713087616285</v>
      </c>
      <c r="EU252" s="64">
        <v>5.672780529880793</v>
      </c>
      <c r="EV252" s="64">
        <v>5.707329993785301</v>
      </c>
      <c r="EW252" s="64">
        <v>5.805656048837659</v>
      </c>
      <c r="EX252" s="64">
        <v>5.886732061923097</v>
      </c>
      <c r="EY252" s="64">
        <v>5.988597520149564</v>
      </c>
      <c r="EZ252" s="64">
        <v>6.1238844709575835</v>
      </c>
      <c r="FA252" s="64">
        <v>6.2925619536594555</v>
      </c>
      <c r="FB252" s="64">
        <v>6.511003469846997</v>
      </c>
      <c r="FC252" s="64">
        <v>6.615709555635931</v>
      </c>
      <c r="FD252" s="64">
        <v>6.720289070989168</v>
      </c>
      <c r="FE252" s="64">
        <v>6.831054385206947</v>
      </c>
      <c r="FF252" s="64">
        <v>6.990906148082915</v>
      </c>
    </row>
    <row r="253" spans="1:21" ht="12.75">
      <c r="A253" s="63"/>
      <c r="B253" s="64"/>
      <c r="C253" s="64"/>
      <c r="D253" s="64"/>
      <c r="E253" s="64"/>
      <c r="F253" s="64"/>
      <c r="G253" s="64"/>
      <c r="H253" s="64"/>
      <c r="I253" s="64"/>
      <c r="J253" s="64"/>
      <c r="K253" s="64"/>
      <c r="L253" s="64"/>
      <c r="M253" s="64"/>
      <c r="N253" s="64"/>
      <c r="O253" s="64"/>
      <c r="P253" s="64"/>
      <c r="Q253" s="64"/>
      <c r="R253" s="64"/>
      <c r="S253" s="64"/>
      <c r="T253" s="64"/>
      <c r="U253" s="64"/>
    </row>
    <row r="254" spans="1:21" ht="12.75">
      <c r="A254" s="63"/>
      <c r="B254" s="64"/>
      <c r="C254" s="64"/>
      <c r="D254" s="64"/>
      <c r="E254" s="64"/>
      <c r="F254" s="64"/>
      <c r="G254" s="64"/>
      <c r="H254" s="64"/>
      <c r="I254" s="64"/>
      <c r="J254" s="64"/>
      <c r="K254" s="64"/>
      <c r="L254" s="64"/>
      <c r="M254" s="64"/>
      <c r="N254" s="64"/>
      <c r="O254" s="64"/>
      <c r="P254" s="64"/>
      <c r="Q254" s="64"/>
      <c r="R254" s="64"/>
      <c r="S254" s="64"/>
      <c r="T254" s="64"/>
      <c r="U254" s="64"/>
    </row>
    <row r="255" spans="1:21" ht="12.75">
      <c r="A255" s="22" t="s">
        <v>424</v>
      </c>
      <c r="B255" s="23"/>
      <c r="C255" s="23"/>
      <c r="D255" s="22"/>
      <c r="E255" s="22"/>
      <c r="F255" s="22"/>
      <c r="G255" s="22"/>
      <c r="H255" s="22"/>
      <c r="I255" s="22"/>
      <c r="J255" s="22"/>
      <c r="K255" s="22"/>
      <c r="L255" s="22"/>
      <c r="M255" s="22"/>
      <c r="N255" s="22"/>
      <c r="O255" s="22"/>
      <c r="P255" s="22"/>
      <c r="Q255" s="22"/>
      <c r="R255" s="22"/>
      <c r="S255" s="22"/>
      <c r="T255" s="22"/>
      <c r="U255" s="22"/>
    </row>
    <row r="256" spans="1:21" ht="12.75">
      <c r="A256" s="63"/>
      <c r="B256" s="64"/>
      <c r="C256" s="64"/>
      <c r="D256" s="64"/>
      <c r="E256" s="64"/>
      <c r="F256" s="64"/>
      <c r="G256" s="64"/>
      <c r="H256" s="64"/>
      <c r="I256" s="64"/>
      <c r="J256" s="64"/>
      <c r="K256" s="64"/>
      <c r="L256" s="64"/>
      <c r="M256" s="64"/>
      <c r="N256" s="64"/>
      <c r="O256" s="64"/>
      <c r="P256" s="64"/>
      <c r="Q256" s="64"/>
      <c r="R256" s="64"/>
      <c r="S256" s="64"/>
      <c r="T256" s="64"/>
      <c r="U256" s="64"/>
    </row>
    <row r="257" spans="1:21" ht="12.75">
      <c r="A257" t="s">
        <v>454</v>
      </c>
      <c r="B257" s="45">
        <v>12692</v>
      </c>
      <c r="C257" s="205">
        <v>0.2776696055481415</v>
      </c>
      <c r="D257" s="64"/>
      <c r="E257" s="64"/>
      <c r="F257" s="64"/>
      <c r="G257" s="64"/>
      <c r="H257" s="64"/>
      <c r="I257" s="64"/>
      <c r="J257" s="64"/>
      <c r="K257" s="64"/>
      <c r="L257" s="64"/>
      <c r="M257" s="64"/>
      <c r="N257" s="64"/>
      <c r="O257" s="64"/>
      <c r="P257" s="64"/>
      <c r="Q257" s="64"/>
      <c r="R257" s="64"/>
      <c r="S257" s="64"/>
      <c r="T257" s="64"/>
      <c r="U257" s="64"/>
    </row>
    <row r="258" spans="1:21" ht="12.75">
      <c r="A258" t="s">
        <v>455</v>
      </c>
      <c r="B258" s="45">
        <v>16645</v>
      </c>
      <c r="C258" s="205">
        <v>0.36415148001487674</v>
      </c>
      <c r="D258" s="64"/>
      <c r="E258" s="64"/>
      <c r="F258" s="64"/>
      <c r="G258" s="64"/>
      <c r="H258" s="64"/>
      <c r="I258" s="64"/>
      <c r="J258" s="64"/>
      <c r="K258" s="64"/>
      <c r="L258" s="64"/>
      <c r="M258" s="64"/>
      <c r="N258" s="64"/>
      <c r="O258" s="64"/>
      <c r="P258" s="64"/>
      <c r="Q258" s="64"/>
      <c r="R258" s="64"/>
      <c r="S258" s="64"/>
      <c r="T258" s="64"/>
      <c r="U258" s="64"/>
    </row>
    <row r="259" spans="1:21" ht="12.75">
      <c r="A259" t="s">
        <v>308</v>
      </c>
      <c r="B259" s="45">
        <v>4797</v>
      </c>
      <c r="C259" s="205">
        <v>0.10494650944015402</v>
      </c>
      <c r="D259" s="64"/>
      <c r="E259" s="64"/>
      <c r="F259" s="64"/>
      <c r="G259" s="64"/>
      <c r="H259" s="64"/>
      <c r="I259" s="64"/>
      <c r="J259" s="64"/>
      <c r="K259" s="64"/>
      <c r="L259" s="64"/>
      <c r="M259" s="64"/>
      <c r="N259" s="64"/>
      <c r="O259" s="64"/>
      <c r="P259" s="64"/>
      <c r="Q259" s="64"/>
      <c r="R259" s="64"/>
      <c r="S259" s="64"/>
      <c r="T259" s="64"/>
      <c r="U259" s="64"/>
    </row>
    <row r="260" spans="1:21" ht="12.75">
      <c r="A260" t="s">
        <v>456</v>
      </c>
      <c r="B260" s="45">
        <v>11576</v>
      </c>
      <c r="C260" s="205">
        <v>0.25325428252641713</v>
      </c>
      <c r="D260" s="64"/>
      <c r="E260" s="64"/>
      <c r="F260" s="64"/>
      <c r="G260" s="64"/>
      <c r="H260" s="64"/>
      <c r="I260" s="64"/>
      <c r="J260" s="64"/>
      <c r="K260" s="64"/>
      <c r="L260" s="64"/>
      <c r="M260" s="64"/>
      <c r="N260" s="64"/>
      <c r="O260" s="64"/>
      <c r="P260" s="64"/>
      <c r="Q260" s="64"/>
      <c r="R260" s="64"/>
      <c r="S260" s="64"/>
      <c r="T260" s="64"/>
      <c r="U260" s="64"/>
    </row>
    <row r="261" spans="2:21" ht="12.75">
      <c r="B261" s="45"/>
      <c r="C261" s="205"/>
      <c r="D261" s="64"/>
      <c r="E261" s="64"/>
      <c r="F261" s="64"/>
      <c r="G261" s="64"/>
      <c r="H261" s="64"/>
      <c r="I261" s="64"/>
      <c r="J261" s="64"/>
      <c r="K261" s="64"/>
      <c r="L261" s="64"/>
      <c r="M261" s="64"/>
      <c r="N261" s="64"/>
      <c r="O261" s="64"/>
      <c r="P261" s="64"/>
      <c r="Q261" s="64"/>
      <c r="R261" s="64"/>
      <c r="S261" s="64"/>
      <c r="T261" s="64"/>
      <c r="U261" s="64"/>
    </row>
    <row r="262" spans="1:21" ht="12.75">
      <c r="A262" s="63"/>
      <c r="B262" s="64"/>
      <c r="C262" s="64"/>
      <c r="D262" s="64"/>
      <c r="E262" s="64"/>
      <c r="F262" s="64"/>
      <c r="G262" s="64"/>
      <c r="H262" s="64"/>
      <c r="I262" s="64"/>
      <c r="J262" s="64"/>
      <c r="K262" s="64"/>
      <c r="L262" s="64"/>
      <c r="M262" s="64"/>
      <c r="N262" s="64"/>
      <c r="O262" s="64"/>
      <c r="P262" s="64"/>
      <c r="Q262" s="64"/>
      <c r="R262" s="64"/>
      <c r="S262" s="64"/>
      <c r="T262" s="64"/>
      <c r="U262" s="64"/>
    </row>
    <row r="263" spans="1:21" ht="12.75">
      <c r="A263" s="63"/>
      <c r="B263" s="96">
        <v>2000</v>
      </c>
      <c r="C263" s="96">
        <v>2001</v>
      </c>
      <c r="D263" s="96">
        <v>2002</v>
      </c>
      <c r="E263" s="96">
        <v>2003</v>
      </c>
      <c r="F263" s="96">
        <v>2004</v>
      </c>
      <c r="G263" s="96">
        <v>2005</v>
      </c>
      <c r="H263" s="96">
        <v>2006</v>
      </c>
      <c r="I263" s="96">
        <v>2007</v>
      </c>
      <c r="J263" s="96">
        <v>2008</v>
      </c>
      <c r="K263" s="96">
        <v>2009</v>
      </c>
      <c r="L263" s="96">
        <v>2010</v>
      </c>
      <c r="M263" s="96">
        <v>2011</v>
      </c>
      <c r="N263" s="96">
        <v>2012</v>
      </c>
      <c r="O263" s="64"/>
      <c r="P263" s="64"/>
      <c r="Q263" s="64"/>
      <c r="R263" s="64"/>
      <c r="S263" s="64"/>
      <c r="T263" s="64"/>
      <c r="U263" s="64"/>
    </row>
    <row r="264" spans="1:21" ht="12.75">
      <c r="A264" t="s">
        <v>239</v>
      </c>
      <c r="B264">
        <v>100</v>
      </c>
      <c r="C264" s="64">
        <v>100.00235783715598</v>
      </c>
      <c r="D264" s="64">
        <v>110.24244460556332</v>
      </c>
      <c r="E264" s="64">
        <v>122.49317700872989</v>
      </c>
      <c r="F264" s="64">
        <v>133.0014677536296</v>
      </c>
      <c r="G264" s="64">
        <v>138.72570690905232</v>
      </c>
      <c r="H264" s="64">
        <v>127.77237440096201</v>
      </c>
      <c r="I264" s="64">
        <v>106.3360978973987</v>
      </c>
      <c r="J264" s="64">
        <v>99.55377931823138</v>
      </c>
      <c r="K264" s="64">
        <v>119.54720684715909</v>
      </c>
      <c r="L264" s="64">
        <v>122.75018125873136</v>
      </c>
      <c r="M264" s="64">
        <v>114.94927702818205</v>
      </c>
      <c r="N264" s="64">
        <v>120.5072886641084</v>
      </c>
      <c r="O264" s="64"/>
      <c r="P264" s="64"/>
      <c r="Q264" s="64"/>
      <c r="R264" s="64"/>
      <c r="S264" s="64"/>
      <c r="T264" s="64"/>
      <c r="U264" s="64"/>
    </row>
    <row r="265" spans="1:21" ht="12.75">
      <c r="A265" t="s">
        <v>302</v>
      </c>
      <c r="B265">
        <v>100</v>
      </c>
      <c r="C265" s="64">
        <v>99.25715377633402</v>
      </c>
      <c r="D265" s="64">
        <v>106.02875841972006</v>
      </c>
      <c r="E265" s="64">
        <v>116.67462857688817</v>
      </c>
      <c r="F265" s="64">
        <v>124.21057660153825</v>
      </c>
      <c r="G265" s="64">
        <v>128.9471169923088</v>
      </c>
      <c r="H265" s="64">
        <v>118.67625280657334</v>
      </c>
      <c r="I265" s="64">
        <v>100.20780585678115</v>
      </c>
      <c r="J265" s="64">
        <v>95.71251134572206</v>
      </c>
      <c r="K265" s="64">
        <v>112.20202550996035</v>
      </c>
      <c r="L265" s="64">
        <v>113.48588353317727</v>
      </c>
      <c r="M265" s="64">
        <v>105.04944346247551</v>
      </c>
      <c r="N265" s="64">
        <v>109.17928629436776</v>
      </c>
      <c r="O265" s="64"/>
      <c r="P265" s="64"/>
      <c r="Q265" s="64"/>
      <c r="R265" s="64"/>
      <c r="S265" s="64"/>
      <c r="T265" s="64"/>
      <c r="U265" s="64"/>
    </row>
    <row r="266" spans="1:21" ht="12.75">
      <c r="A266" t="s">
        <v>454</v>
      </c>
      <c r="B266">
        <v>100</v>
      </c>
      <c r="C266" s="64">
        <v>99.2729255657548</v>
      </c>
      <c r="D266" s="64">
        <v>105.08043260928837</v>
      </c>
      <c r="E266" s="64">
        <v>122.35753885304008</v>
      </c>
      <c r="F266" s="64">
        <v>127.84695083159139</v>
      </c>
      <c r="G266" s="64">
        <v>132.70926111060618</v>
      </c>
      <c r="H266" s="64">
        <v>122.7210760701627</v>
      </c>
      <c r="I266" s="64">
        <v>103.43542670180861</v>
      </c>
      <c r="J266" s="64">
        <v>97.27347087158049</v>
      </c>
      <c r="K266" s="64">
        <v>114.4884728407404</v>
      </c>
      <c r="L266" s="64">
        <v>116.7318004180678</v>
      </c>
      <c r="M266" s="64">
        <v>109.42470235390348</v>
      </c>
      <c r="N266" s="64">
        <v>115.3503589930019</v>
      </c>
      <c r="O266" s="64"/>
      <c r="P266" s="64"/>
      <c r="Q266" s="64"/>
      <c r="R266" s="64"/>
      <c r="S266" s="64"/>
      <c r="T266" s="64"/>
      <c r="U266" s="64"/>
    </row>
    <row r="267" spans="1:21" ht="12.75">
      <c r="A267" t="s">
        <v>455</v>
      </c>
      <c r="B267">
        <v>100</v>
      </c>
      <c r="C267" s="64">
        <v>103.94710612000797</v>
      </c>
      <c r="D267" s="64">
        <v>111.03063326466875</v>
      </c>
      <c r="E267" s="64">
        <v>118.34673400225928</v>
      </c>
      <c r="F267" s="64">
        <v>126.55990431257891</v>
      </c>
      <c r="G267" s="64">
        <v>130.43391587480895</v>
      </c>
      <c r="H267" s="64">
        <v>118.95142534387666</v>
      </c>
      <c r="I267" s="64">
        <v>98.60455844242142</v>
      </c>
      <c r="J267" s="64">
        <v>94.3119144129178</v>
      </c>
      <c r="K267" s="64">
        <v>111.99193744877844</v>
      </c>
      <c r="L267" s="64">
        <v>113.61552262608812</v>
      </c>
      <c r="M267" s="64">
        <v>105.38906239617249</v>
      </c>
      <c r="N267" s="64">
        <v>110.60535583759719</v>
      </c>
      <c r="O267" s="64"/>
      <c r="P267" s="64"/>
      <c r="Q267" s="64"/>
      <c r="R267" s="64"/>
      <c r="S267" s="64"/>
      <c r="T267" s="64"/>
      <c r="U267" s="64"/>
    </row>
    <row r="268" spans="1:21" ht="12.75">
      <c r="A268" t="s">
        <v>308</v>
      </c>
      <c r="B268">
        <v>100</v>
      </c>
      <c r="C268" s="64">
        <v>92.66055045871559</v>
      </c>
      <c r="D268" s="64">
        <v>94.38073394495413</v>
      </c>
      <c r="E268" s="64">
        <v>103.05810397553516</v>
      </c>
      <c r="F268" s="64">
        <v>111.0091743119266</v>
      </c>
      <c r="G268" s="64">
        <v>114.88914373088686</v>
      </c>
      <c r="H268" s="64">
        <v>109.28899082568807</v>
      </c>
      <c r="I268" s="64">
        <v>88.2454128440367</v>
      </c>
      <c r="J268" s="64">
        <v>82.60703363914374</v>
      </c>
      <c r="K268" s="64">
        <v>98.5171381243629</v>
      </c>
      <c r="L268" s="64">
        <v>98.85321100917432</v>
      </c>
      <c r="M268" s="64">
        <v>91.13149847094802</v>
      </c>
      <c r="N268" s="64">
        <v>91.68577981651376</v>
      </c>
      <c r="O268" s="64"/>
      <c r="P268" s="64"/>
      <c r="Q268" s="64"/>
      <c r="R268" s="64"/>
      <c r="S268" s="64"/>
      <c r="T268" s="64"/>
      <c r="U268" s="64"/>
    </row>
    <row r="269" spans="1:21" ht="12.75">
      <c r="A269" t="s">
        <v>456</v>
      </c>
      <c r="B269">
        <v>100</v>
      </c>
      <c r="C269" s="64">
        <v>95.83254583254583</v>
      </c>
      <c r="D269" s="64">
        <v>105.66055566055566</v>
      </c>
      <c r="E269" s="64">
        <v>115.12001512001513</v>
      </c>
      <c r="F269" s="64">
        <v>123.61557361557362</v>
      </c>
      <c r="G269" s="64">
        <v>129.87147987147986</v>
      </c>
      <c r="H269" s="64">
        <v>118.72046872046873</v>
      </c>
      <c r="I269" s="64">
        <v>105.04630504630505</v>
      </c>
      <c r="J269" s="64">
        <v>102.56095256095257</v>
      </c>
      <c r="K269" s="64">
        <v>116.88952938952939</v>
      </c>
      <c r="L269" s="64">
        <v>117.16121716121717</v>
      </c>
      <c r="M269" s="64">
        <v>106.89850689850691</v>
      </c>
      <c r="N269" s="64">
        <v>109.39330939330941</v>
      </c>
      <c r="O269" s="64"/>
      <c r="P269" s="64"/>
      <c r="Q269" s="64"/>
      <c r="R269" s="64"/>
      <c r="S269" s="64"/>
      <c r="T269" s="64"/>
      <c r="U269" s="64"/>
    </row>
    <row r="270" spans="3:21" ht="12.75">
      <c r="C270" s="64"/>
      <c r="D270" s="64"/>
      <c r="E270" s="64"/>
      <c r="F270" s="64"/>
      <c r="G270" s="64"/>
      <c r="H270" s="64"/>
      <c r="I270" s="64"/>
      <c r="J270" s="64"/>
      <c r="K270" s="64"/>
      <c r="L270" s="64"/>
      <c r="M270" s="64"/>
      <c r="N270" s="64"/>
      <c r="O270" s="64"/>
      <c r="P270" s="64"/>
      <c r="Q270" s="64"/>
      <c r="R270" s="64"/>
      <c r="S270" s="64"/>
      <c r="T270" s="64"/>
      <c r="U270" s="64"/>
    </row>
    <row r="271" spans="1:21" ht="12.75">
      <c r="A271" t="s">
        <v>239</v>
      </c>
      <c r="B271">
        <v>100</v>
      </c>
      <c r="C271" s="64">
        <v>100.00235783715598</v>
      </c>
      <c r="D271" s="64">
        <v>110.24244460556332</v>
      </c>
      <c r="E271" s="64">
        <v>122.49317700872989</v>
      </c>
      <c r="F271" s="64">
        <v>133.0014677536296</v>
      </c>
      <c r="G271" s="64">
        <v>138.72570690905232</v>
      </c>
      <c r="H271" s="64">
        <v>127.77237440096201</v>
      </c>
      <c r="I271" s="64">
        <v>106.3360978973987</v>
      </c>
      <c r="J271" s="64">
        <v>99.55377931823138</v>
      </c>
      <c r="K271" s="64">
        <v>119.54720684715909</v>
      </c>
      <c r="L271" s="64">
        <v>122.75018125873136</v>
      </c>
      <c r="M271" s="64">
        <v>114.94927702818205</v>
      </c>
      <c r="N271" s="64">
        <v>120.5072886641084</v>
      </c>
      <c r="O271" s="64"/>
      <c r="P271" s="64"/>
      <c r="Q271" s="64"/>
      <c r="R271" s="64"/>
      <c r="S271" s="64"/>
      <c r="T271" s="64"/>
      <c r="U271" s="64"/>
    </row>
    <row r="272" spans="1:21" ht="12.75">
      <c r="A272" t="s">
        <v>499</v>
      </c>
      <c r="B272">
        <v>100</v>
      </c>
      <c r="C272" s="64">
        <v>101.94568606092476</v>
      </c>
      <c r="D272" s="64">
        <v>112.54929947789505</v>
      </c>
      <c r="E272" s="64">
        <v>123.23367013484581</v>
      </c>
      <c r="F272" s="64">
        <v>133.97626112759644</v>
      </c>
      <c r="G272" s="64">
        <v>140.56079329902715</v>
      </c>
      <c r="H272" s="64">
        <v>131.46339631146003</v>
      </c>
      <c r="I272" s="64">
        <v>110.17353416219058</v>
      </c>
      <c r="J272" s="64">
        <v>103.25846072944447</v>
      </c>
      <c r="K272" s="64">
        <v>125.34666140805571</v>
      </c>
      <c r="L272" s="64">
        <v>131.38451714682793</v>
      </c>
      <c r="M272" s="64">
        <v>126.42827630244527</v>
      </c>
      <c r="N272" s="64">
        <v>133.70394020208093</v>
      </c>
      <c r="O272" s="64"/>
      <c r="P272" s="64"/>
      <c r="Q272" s="64"/>
      <c r="R272" s="64"/>
      <c r="S272" s="64"/>
      <c r="T272" s="64"/>
      <c r="U272" s="64"/>
    </row>
    <row r="273" spans="1:21" ht="12.75">
      <c r="A273" t="s">
        <v>302</v>
      </c>
      <c r="B273">
        <v>100</v>
      </c>
      <c r="C273" s="64">
        <v>99.25715377633402</v>
      </c>
      <c r="D273" s="64">
        <v>106.02875841972006</v>
      </c>
      <c r="E273" s="64">
        <v>116.67462857688817</v>
      </c>
      <c r="F273" s="64">
        <v>124.21057660153825</v>
      </c>
      <c r="G273" s="64">
        <v>128.9471169923088</v>
      </c>
      <c r="H273" s="64">
        <v>118.67625280657334</v>
      </c>
      <c r="I273" s="64">
        <v>100.20780585678115</v>
      </c>
      <c r="J273" s="64">
        <v>95.71251134572206</v>
      </c>
      <c r="K273" s="64">
        <v>112.20202550996035</v>
      </c>
      <c r="L273" s="64">
        <v>113.48588353317727</v>
      </c>
      <c r="M273" s="64">
        <v>105.04944346247551</v>
      </c>
      <c r="N273" s="64">
        <v>109.17928629436776</v>
      </c>
      <c r="O273" s="64"/>
      <c r="P273" s="64"/>
      <c r="Q273" s="64"/>
      <c r="R273" s="64"/>
      <c r="S273" s="64"/>
      <c r="T273" s="64"/>
      <c r="U273" s="64"/>
    </row>
    <row r="274" spans="1:21" ht="12.75">
      <c r="A274" t="s">
        <v>240</v>
      </c>
      <c r="B274">
        <v>100</v>
      </c>
      <c r="C274" s="64">
        <v>99.29587959168468</v>
      </c>
      <c r="D274" s="64">
        <v>110.40906042768795</v>
      </c>
      <c r="E274" s="64">
        <v>121.99910587884659</v>
      </c>
      <c r="F274" s="64">
        <v>131.04463154757468</v>
      </c>
      <c r="G274" s="64">
        <v>137.5381864242605</v>
      </c>
      <c r="H274" s="64">
        <v>125.34088368973997</v>
      </c>
      <c r="I274" s="64">
        <v>102.35824454213547</v>
      </c>
      <c r="J274" s="64">
        <v>97.32136204455703</v>
      </c>
      <c r="K274" s="64">
        <v>117.44436579489854</v>
      </c>
      <c r="L274" s="64">
        <v>118.41144475076374</v>
      </c>
      <c r="M274" s="64">
        <v>107.00022353028835</v>
      </c>
      <c r="N274" s="64">
        <v>111.24357350420982</v>
      </c>
      <c r="O274" s="64"/>
      <c r="P274" s="64"/>
      <c r="Q274" s="64"/>
      <c r="R274" s="64"/>
      <c r="S274" s="64"/>
      <c r="T274" s="64"/>
      <c r="U274" s="64"/>
    </row>
    <row r="275" spans="1:21" ht="12.75">
      <c r="A275" t="s">
        <v>500</v>
      </c>
      <c r="B275">
        <v>100</v>
      </c>
      <c r="C275" s="64">
        <v>97.89238503072055</v>
      </c>
      <c r="D275" s="64">
        <v>107.26494135170358</v>
      </c>
      <c r="E275" s="64">
        <v>124.03649227331968</v>
      </c>
      <c r="F275" s="64">
        <v>139.14727238875443</v>
      </c>
      <c r="G275" s="64">
        <v>144.24501954943213</v>
      </c>
      <c r="H275" s="64">
        <v>127.42878421150623</v>
      </c>
      <c r="I275" s="64">
        <v>101.88046918637126</v>
      </c>
      <c r="J275" s="64">
        <v>91.09290634891082</v>
      </c>
      <c r="K275" s="64">
        <v>113.23248308818965</v>
      </c>
      <c r="L275" s="64">
        <v>114.17240737292869</v>
      </c>
      <c r="M275" s="64">
        <v>103.88009681623534</v>
      </c>
      <c r="N275" s="64">
        <v>109.83429528951778</v>
      </c>
      <c r="O275" s="64"/>
      <c r="P275" s="64"/>
      <c r="Q275" s="64"/>
      <c r="R275" s="64"/>
      <c r="S275" s="64"/>
      <c r="T275" s="64"/>
      <c r="U275" s="64"/>
    </row>
    <row r="276" spans="1:21" ht="12.75">
      <c r="A276" t="s">
        <v>301</v>
      </c>
      <c r="B276">
        <v>100</v>
      </c>
      <c r="C276" s="64">
        <v>100.15835692691589</v>
      </c>
      <c r="D276" s="64">
        <v>116.42593214645616</v>
      </c>
      <c r="E276" s="64">
        <v>130.94678247516674</v>
      </c>
      <c r="F276" s="64">
        <v>142.76596765679733</v>
      </c>
      <c r="G276" s="64">
        <v>148.0925188348769</v>
      </c>
      <c r="H276" s="64">
        <v>140.18906857334804</v>
      </c>
      <c r="I276" s="64">
        <v>119.70344066413936</v>
      </c>
      <c r="J276" s="64">
        <v>111.57925044387926</v>
      </c>
      <c r="K276" s="64">
        <v>130.32615128684998</v>
      </c>
      <c r="L276" s="64">
        <v>135.93262632563943</v>
      </c>
      <c r="M276" s="64">
        <v>130.01103699793657</v>
      </c>
      <c r="N276" s="64">
        <v>135.22241950189547</v>
      </c>
      <c r="O276" s="64"/>
      <c r="P276" s="64"/>
      <c r="Q276" s="64"/>
      <c r="R276" s="64"/>
      <c r="S276" s="64"/>
      <c r="T276" s="64"/>
      <c r="U276" s="64"/>
    </row>
    <row r="277" spans="1:21" ht="12.75">
      <c r="A277" s="63"/>
      <c r="B277" s="64"/>
      <c r="C277" s="64"/>
      <c r="D277" s="64"/>
      <c r="E277" s="64"/>
      <c r="F277" s="64"/>
      <c r="G277" s="64"/>
      <c r="H277" s="64"/>
      <c r="I277" s="64"/>
      <c r="J277" s="64"/>
      <c r="K277" s="64"/>
      <c r="L277" s="64"/>
      <c r="M277" s="64"/>
      <c r="N277" s="64"/>
      <c r="O277" s="64"/>
      <c r="P277" s="64"/>
      <c r="Q277" s="64"/>
      <c r="R277" s="64"/>
      <c r="S277" s="64"/>
      <c r="T277" s="64"/>
      <c r="U277" s="64"/>
    </row>
    <row r="278" spans="1:21" ht="12.75">
      <c r="A278" s="63"/>
      <c r="B278" s="64"/>
      <c r="C278" s="64"/>
      <c r="D278" s="64"/>
      <c r="E278" s="64"/>
      <c r="F278" s="64"/>
      <c r="G278" s="64"/>
      <c r="H278" s="64"/>
      <c r="I278" s="64"/>
      <c r="J278" s="64"/>
      <c r="K278" s="64"/>
      <c r="L278" s="64"/>
      <c r="M278" s="64"/>
      <c r="N278" s="64"/>
      <c r="O278" s="64"/>
      <c r="P278" s="64"/>
      <c r="Q278" s="64"/>
      <c r="R278" s="64"/>
      <c r="S278" s="64"/>
      <c r="T278" s="64"/>
      <c r="U278" s="64"/>
    </row>
    <row r="279" spans="1:21" ht="12.75">
      <c r="A279" s="63"/>
      <c r="B279" s="64"/>
      <c r="C279" s="64"/>
      <c r="D279" s="64"/>
      <c r="E279" s="64"/>
      <c r="F279" s="64"/>
      <c r="G279" s="64"/>
      <c r="H279" s="64"/>
      <c r="I279" s="64"/>
      <c r="J279" s="64"/>
      <c r="K279" s="64"/>
      <c r="L279" s="64"/>
      <c r="M279" s="64"/>
      <c r="N279" s="64"/>
      <c r="O279" s="64"/>
      <c r="P279" s="64"/>
      <c r="Q279" s="64"/>
      <c r="R279" s="64"/>
      <c r="S279" s="64"/>
      <c r="T279" s="64"/>
      <c r="U279" s="64"/>
    </row>
    <row r="280" spans="1:21" ht="12.75">
      <c r="A280" s="22" t="s">
        <v>425</v>
      </c>
      <c r="B280" s="23"/>
      <c r="C280" s="23"/>
      <c r="D280" s="22"/>
      <c r="E280" s="22"/>
      <c r="F280" s="22"/>
      <c r="G280" s="22"/>
      <c r="H280" s="22"/>
      <c r="I280" s="22"/>
      <c r="J280" s="22"/>
      <c r="K280" s="22"/>
      <c r="L280" s="22"/>
      <c r="M280" s="22"/>
      <c r="N280" s="22"/>
      <c r="O280" s="22"/>
      <c r="P280" s="22"/>
      <c r="Q280" s="22"/>
      <c r="R280" s="22"/>
      <c r="S280" s="22"/>
      <c r="T280" s="22"/>
      <c r="U280" s="22"/>
    </row>
    <row r="281" spans="1:21" ht="12.75">
      <c r="A281" s="63"/>
      <c r="B281" s="64"/>
      <c r="C281" s="64"/>
      <c r="D281" s="64"/>
      <c r="E281" s="64"/>
      <c r="F281" s="64"/>
      <c r="G281" s="64"/>
      <c r="H281" s="64"/>
      <c r="I281" s="64"/>
      <c r="J281" s="64"/>
      <c r="K281" s="64"/>
      <c r="L281" s="64"/>
      <c r="M281" s="64"/>
      <c r="N281" s="64"/>
      <c r="O281" s="64"/>
      <c r="P281" s="64"/>
      <c r="Q281" s="64"/>
      <c r="R281" s="64"/>
      <c r="S281" s="64"/>
      <c r="T281" s="64"/>
      <c r="U281" s="64"/>
    </row>
    <row r="282" spans="1:21" ht="12.75">
      <c r="A282" s="304" t="s">
        <v>501</v>
      </c>
      <c r="B282" s="64"/>
      <c r="C282" s="64"/>
      <c r="D282" s="64"/>
      <c r="E282" s="64"/>
      <c r="F282" s="64"/>
      <c r="G282" s="64"/>
      <c r="H282" s="64"/>
      <c r="I282" s="64"/>
      <c r="J282" s="64"/>
      <c r="K282" s="64"/>
      <c r="L282" s="64"/>
      <c r="M282" s="64"/>
      <c r="N282" s="64"/>
      <c r="O282" s="64"/>
      <c r="P282" s="64"/>
      <c r="Q282" s="64"/>
      <c r="R282" s="64"/>
      <c r="S282" s="64"/>
      <c r="T282" s="64"/>
      <c r="U282" s="64"/>
    </row>
    <row r="283" spans="1:21" ht="12.75">
      <c r="A283" s="63"/>
      <c r="B283" s="64" t="s">
        <v>426</v>
      </c>
      <c r="C283" s="64" t="s">
        <v>427</v>
      </c>
      <c r="D283" s="64" t="s">
        <v>428</v>
      </c>
      <c r="E283" s="64" t="s">
        <v>429</v>
      </c>
      <c r="F283" s="64"/>
      <c r="G283" s="64"/>
      <c r="H283" s="64"/>
      <c r="I283" s="64"/>
      <c r="J283" s="64"/>
      <c r="K283" s="64"/>
      <c r="L283" s="64"/>
      <c r="M283" s="64"/>
      <c r="N283" s="64"/>
      <c r="O283" s="64"/>
      <c r="P283" s="64"/>
      <c r="Q283" s="64"/>
      <c r="R283" s="64"/>
      <c r="S283" s="64"/>
      <c r="T283" s="64"/>
      <c r="U283" s="64"/>
    </row>
    <row r="284" spans="1:21" ht="12.75">
      <c r="A284" t="s">
        <v>239</v>
      </c>
      <c r="B284" s="205">
        <v>0.7410008951412904</v>
      </c>
      <c r="C284" s="205">
        <v>0.0827687747325582</v>
      </c>
      <c r="D284" s="205">
        <v>0.09935579175980865</v>
      </c>
      <c r="E284" s="205">
        <v>0.07687453836634268</v>
      </c>
      <c r="F284" s="64"/>
      <c r="G284" s="64"/>
      <c r="H284" s="64"/>
      <c r="I284" s="64"/>
      <c r="J284" s="64"/>
      <c r="K284" s="64"/>
      <c r="L284" s="64"/>
      <c r="M284" s="64"/>
      <c r="N284" s="64"/>
      <c r="O284" s="64"/>
      <c r="P284" s="64"/>
      <c r="Q284" s="64"/>
      <c r="R284" s="64"/>
      <c r="S284" s="64"/>
      <c r="T284" s="64"/>
      <c r="U284" s="64"/>
    </row>
    <row r="285" spans="1:21" ht="12.75">
      <c r="A285" t="s">
        <v>302</v>
      </c>
      <c r="B285" s="205">
        <v>0.7412325800170645</v>
      </c>
      <c r="C285" s="205">
        <v>0.08411910127108448</v>
      </c>
      <c r="D285" s="205">
        <v>0.08582554857905446</v>
      </c>
      <c r="E285" s="205">
        <v>0.0888227701327966</v>
      </c>
      <c r="F285" s="64"/>
      <c r="G285" s="64"/>
      <c r="H285" s="64"/>
      <c r="I285" s="64"/>
      <c r="J285" s="64"/>
      <c r="K285" s="64"/>
      <c r="L285" s="64"/>
      <c r="M285" s="64"/>
      <c r="N285" s="64"/>
      <c r="O285" s="64"/>
      <c r="P285" s="64"/>
      <c r="Q285" s="64"/>
      <c r="R285" s="64"/>
      <c r="S285" s="64"/>
      <c r="T285" s="64"/>
      <c r="U285" s="64"/>
    </row>
    <row r="286" spans="1:21" ht="12.75">
      <c r="A286" t="s">
        <v>454</v>
      </c>
      <c r="B286" s="205">
        <v>0.7506894649751793</v>
      </c>
      <c r="C286" s="205">
        <v>0.08817272082578205</v>
      </c>
      <c r="D286" s="205">
        <v>0.085414860925065</v>
      </c>
      <c r="E286" s="205">
        <v>0.07572295327397369</v>
      </c>
      <c r="F286" s="64"/>
      <c r="G286" s="64"/>
      <c r="H286" s="64"/>
      <c r="I286" s="64"/>
      <c r="J286" s="64"/>
      <c r="K286" s="64"/>
      <c r="L286" s="64"/>
      <c r="M286" s="64"/>
      <c r="N286" s="64"/>
      <c r="O286" s="64"/>
      <c r="P286" s="64"/>
      <c r="Q286" s="64"/>
      <c r="R286" s="64"/>
      <c r="S286" s="64"/>
      <c r="T286" s="64"/>
      <c r="U286" s="64"/>
    </row>
    <row r="287" spans="1:21" ht="12.75">
      <c r="A287" t="s">
        <v>455</v>
      </c>
      <c r="B287" s="205">
        <v>0.7173495133966118</v>
      </c>
      <c r="C287" s="205">
        <v>0.07737594617325484</v>
      </c>
      <c r="D287" s="205">
        <v>0.09185389883455485</v>
      </c>
      <c r="E287" s="205">
        <v>0.11342064159557852</v>
      </c>
      <c r="F287" s="64"/>
      <c r="G287" s="64"/>
      <c r="H287" s="64"/>
      <c r="I287" s="64"/>
      <c r="J287" s="64"/>
      <c r="K287" s="64"/>
      <c r="L287" s="64"/>
      <c r="M287" s="64"/>
      <c r="N287" s="64"/>
      <c r="O287" s="64"/>
      <c r="P287" s="64"/>
      <c r="Q287" s="64"/>
      <c r="R287" s="64"/>
      <c r="S287" s="64"/>
      <c r="T287" s="64"/>
      <c r="U287" s="64"/>
    </row>
    <row r="288" spans="1:21" ht="12.75">
      <c r="A288" t="s">
        <v>308</v>
      </c>
      <c r="B288" s="205">
        <v>0.7513028976443611</v>
      </c>
      <c r="C288" s="205">
        <v>0.09860329372524494</v>
      </c>
      <c r="D288" s="205">
        <v>0.08192620387742339</v>
      </c>
      <c r="E288" s="205">
        <v>0.06816760475297061</v>
      </c>
      <c r="F288" s="64"/>
      <c r="G288" s="64"/>
      <c r="H288" s="64"/>
      <c r="I288" s="64"/>
      <c r="J288" s="64"/>
      <c r="K288" s="64"/>
      <c r="L288" s="64"/>
      <c r="M288" s="64"/>
      <c r="N288" s="64"/>
      <c r="O288" s="64"/>
      <c r="P288" s="64"/>
      <c r="Q288" s="64"/>
      <c r="R288" s="64"/>
      <c r="S288" s="64"/>
      <c r="T288" s="64"/>
      <c r="U288" s="64"/>
    </row>
    <row r="289" spans="1:21" ht="12.75">
      <c r="A289" t="s">
        <v>456</v>
      </c>
      <c r="B289" s="205">
        <v>0.7610573600552868</v>
      </c>
      <c r="C289" s="205">
        <v>0.08336212854181065</v>
      </c>
      <c r="D289" s="205">
        <v>0.0792156185210781</v>
      </c>
      <c r="E289" s="205">
        <v>0.07636489288182446</v>
      </c>
      <c r="F289" s="64"/>
      <c r="G289" s="64"/>
      <c r="H289" s="64"/>
      <c r="I289" s="64"/>
      <c r="J289" s="64"/>
      <c r="K289" s="64"/>
      <c r="L289" s="64"/>
      <c r="M289" s="64"/>
      <c r="N289" s="64"/>
      <c r="O289" s="64"/>
      <c r="P289" s="64"/>
      <c r="Q289" s="64"/>
      <c r="R289" s="64"/>
      <c r="S289" s="64"/>
      <c r="T289" s="64"/>
      <c r="U289" s="64"/>
    </row>
    <row r="290" spans="2:21" ht="12.75">
      <c r="B290" s="205"/>
      <c r="C290" s="205"/>
      <c r="D290" s="205"/>
      <c r="E290" s="205"/>
      <c r="F290" s="64"/>
      <c r="G290" s="64"/>
      <c r="H290" s="64"/>
      <c r="I290" s="64"/>
      <c r="J290" s="64"/>
      <c r="K290" s="64"/>
      <c r="L290" s="64"/>
      <c r="M290" s="64"/>
      <c r="N290" s="64"/>
      <c r="O290" s="64"/>
      <c r="P290" s="64"/>
      <c r="Q290" s="64"/>
      <c r="R290" s="64"/>
      <c r="S290" s="64"/>
      <c r="T290" s="64"/>
      <c r="U290" s="64"/>
    </row>
    <row r="291" spans="1:21" ht="12.75">
      <c r="A291" s="63"/>
      <c r="B291" s="64"/>
      <c r="C291" s="64"/>
      <c r="D291" s="64"/>
      <c r="E291" s="64"/>
      <c r="F291" s="64"/>
      <c r="G291" s="64"/>
      <c r="H291" s="64"/>
      <c r="I291" s="64"/>
      <c r="J291" s="64"/>
      <c r="K291" s="64"/>
      <c r="L291" s="64"/>
      <c r="M291" s="64"/>
      <c r="N291" s="64"/>
      <c r="O291" s="64"/>
      <c r="P291" s="64"/>
      <c r="Q291" s="64"/>
      <c r="R291" s="64"/>
      <c r="S291" s="64"/>
      <c r="T291" s="64"/>
      <c r="U291" s="64"/>
    </row>
    <row r="292" spans="1:21" ht="12.75">
      <c r="A292" s="304" t="s">
        <v>502</v>
      </c>
      <c r="B292" s="64"/>
      <c r="C292" s="64"/>
      <c r="D292" s="64"/>
      <c r="E292" s="64"/>
      <c r="F292" s="64"/>
      <c r="G292" s="64"/>
      <c r="H292" s="64"/>
      <c r="I292" s="64"/>
      <c r="J292" s="64"/>
      <c r="K292" s="64"/>
      <c r="L292" s="64"/>
      <c r="M292" s="64"/>
      <c r="N292" s="64"/>
      <c r="O292" s="64"/>
      <c r="P292" s="64"/>
      <c r="Q292" s="64"/>
      <c r="R292" s="64"/>
      <c r="S292" s="64"/>
      <c r="T292" s="64"/>
      <c r="U292" s="64"/>
    </row>
    <row r="293" spans="1:21" ht="12.75">
      <c r="A293" s="63"/>
      <c r="B293" s="64" t="s">
        <v>430</v>
      </c>
      <c r="C293" s="64" t="s">
        <v>431</v>
      </c>
      <c r="D293" s="64"/>
      <c r="E293" s="64"/>
      <c r="F293" s="64"/>
      <c r="G293" s="64"/>
      <c r="H293" s="64"/>
      <c r="I293" s="64"/>
      <c r="J293" s="64"/>
      <c r="K293" s="64"/>
      <c r="L293" s="64"/>
      <c r="M293" s="64"/>
      <c r="N293" s="64"/>
      <c r="O293" s="64"/>
      <c r="P293" s="64"/>
      <c r="Q293" s="64"/>
      <c r="R293" s="64"/>
      <c r="S293" s="64"/>
      <c r="T293" s="64"/>
      <c r="U293" s="64"/>
    </row>
    <row r="294" spans="1:21" ht="12.75">
      <c r="A294" t="s">
        <v>239</v>
      </c>
      <c r="B294" s="205">
        <v>0.5269838629993592</v>
      </c>
      <c r="C294" s="205">
        <v>0.47301613700064077</v>
      </c>
      <c r="D294" s="64"/>
      <c r="E294" s="64"/>
      <c r="F294" s="64"/>
      <c r="G294" s="64"/>
      <c r="H294" s="64"/>
      <c r="I294" s="64"/>
      <c r="J294" s="64"/>
      <c r="K294" s="64"/>
      <c r="L294" s="64"/>
      <c r="M294" s="64"/>
      <c r="N294" s="64"/>
      <c r="O294" s="64"/>
      <c r="P294" s="64"/>
      <c r="Q294" s="64"/>
      <c r="R294" s="64"/>
      <c r="S294" s="64"/>
      <c r="T294" s="64"/>
      <c r="U294" s="64"/>
    </row>
    <row r="295" spans="1:21" ht="12.75">
      <c r="A295" t="s">
        <v>302</v>
      </c>
      <c r="B295" s="205">
        <v>0.5294799711216609</v>
      </c>
      <c r="C295" s="205">
        <v>0.47052002887833905</v>
      </c>
      <c r="D295" s="64"/>
      <c r="E295" s="64"/>
      <c r="F295" s="64"/>
      <c r="G295" s="64"/>
      <c r="H295" s="64"/>
      <c r="I295" s="64"/>
      <c r="J295" s="64"/>
      <c r="K295" s="64"/>
      <c r="L295" s="64"/>
      <c r="M295" s="64"/>
      <c r="N295" s="64"/>
      <c r="O295" s="64"/>
      <c r="P295" s="64"/>
      <c r="Q295" s="64"/>
      <c r="R295" s="64"/>
      <c r="S295" s="64"/>
      <c r="T295" s="64"/>
      <c r="U295" s="64"/>
    </row>
    <row r="296" spans="1:21" ht="12.75">
      <c r="A296" t="s">
        <v>454</v>
      </c>
      <c r="B296" s="205">
        <v>0.5130003151591553</v>
      </c>
      <c r="C296" s="205">
        <v>0.4869996848408446</v>
      </c>
      <c r="D296" s="64"/>
      <c r="E296" s="64"/>
      <c r="F296" s="64"/>
      <c r="G296" s="64"/>
      <c r="H296" s="64"/>
      <c r="I296" s="64"/>
      <c r="J296" s="64"/>
      <c r="K296" s="64"/>
      <c r="L296" s="64"/>
      <c r="M296" s="64"/>
      <c r="N296" s="64"/>
      <c r="O296" s="64"/>
      <c r="P296" s="64"/>
      <c r="Q296" s="64"/>
      <c r="R296" s="64"/>
      <c r="S296" s="64"/>
      <c r="T296" s="64"/>
      <c r="U296" s="64"/>
    </row>
    <row r="297" spans="1:21" ht="12.75">
      <c r="A297" t="s">
        <v>455</v>
      </c>
      <c r="B297" s="205">
        <v>0.5516972063682788</v>
      </c>
      <c r="C297" s="205">
        <v>0.44830279363172126</v>
      </c>
      <c r="D297" s="64"/>
      <c r="E297" s="64"/>
      <c r="F297" s="64"/>
      <c r="G297" s="64"/>
      <c r="H297" s="64"/>
      <c r="I297" s="64"/>
      <c r="J297" s="64"/>
      <c r="K297" s="64"/>
      <c r="L297" s="64"/>
      <c r="M297" s="64"/>
      <c r="N297" s="64"/>
      <c r="O297" s="64"/>
      <c r="P297" s="64"/>
      <c r="Q297" s="64"/>
      <c r="R297" s="64"/>
      <c r="S297" s="64"/>
      <c r="T297" s="64"/>
      <c r="U297" s="64"/>
    </row>
    <row r="298" spans="1:21" ht="12.75">
      <c r="A298" t="s">
        <v>308</v>
      </c>
      <c r="B298" s="205">
        <v>0.4978111319574734</v>
      </c>
      <c r="C298" s="205">
        <v>0.5021888680425266</v>
      </c>
      <c r="D298" s="64"/>
      <c r="E298" s="64"/>
      <c r="F298" s="64"/>
      <c r="G298" s="64"/>
      <c r="H298" s="64"/>
      <c r="I298" s="64"/>
      <c r="J298" s="64"/>
      <c r="K298" s="64"/>
      <c r="L298" s="64"/>
      <c r="M298" s="64"/>
      <c r="N298" s="64"/>
      <c r="O298" s="64"/>
      <c r="P298" s="64"/>
      <c r="Q298" s="64"/>
      <c r="R298" s="64"/>
      <c r="S298" s="64"/>
      <c r="T298" s="64"/>
      <c r="U298" s="64"/>
    </row>
    <row r="299" spans="1:21" ht="12.75">
      <c r="A299" t="s">
        <v>456</v>
      </c>
      <c r="B299" s="205">
        <v>0.5286800276434002</v>
      </c>
      <c r="C299" s="205">
        <v>0.47131997235659984</v>
      </c>
      <c r="D299" s="64"/>
      <c r="E299" s="64"/>
      <c r="F299" s="64"/>
      <c r="G299" s="64"/>
      <c r="H299" s="64"/>
      <c r="I299" s="64"/>
      <c r="J299" s="64"/>
      <c r="K299" s="64"/>
      <c r="L299" s="64"/>
      <c r="M299" s="64"/>
      <c r="N299" s="64"/>
      <c r="O299" s="64"/>
      <c r="P299" s="64"/>
      <c r="Q299" s="64"/>
      <c r="R299" s="64"/>
      <c r="S299" s="64"/>
      <c r="T299" s="64"/>
      <c r="U299" s="64"/>
    </row>
    <row r="300" spans="2:21" ht="12.75">
      <c r="B300" s="205"/>
      <c r="C300" s="205"/>
      <c r="D300" s="64"/>
      <c r="E300" s="64"/>
      <c r="F300" s="64"/>
      <c r="G300" s="64"/>
      <c r="H300" s="64"/>
      <c r="I300" s="64"/>
      <c r="J300" s="64"/>
      <c r="K300" s="64"/>
      <c r="L300" s="64"/>
      <c r="M300" s="64"/>
      <c r="N300" s="64"/>
      <c r="O300" s="64"/>
      <c r="P300" s="64"/>
      <c r="Q300" s="64"/>
      <c r="R300" s="64"/>
      <c r="S300" s="64"/>
      <c r="T300" s="64"/>
      <c r="U300" s="64"/>
    </row>
    <row r="301" spans="1:21" ht="12.75">
      <c r="A301" s="63"/>
      <c r="B301" s="64"/>
      <c r="C301" s="64"/>
      <c r="D301" s="64"/>
      <c r="E301" s="64"/>
      <c r="F301" s="64"/>
      <c r="G301" s="64"/>
      <c r="H301" s="64"/>
      <c r="I301" s="64"/>
      <c r="J301" s="64"/>
      <c r="K301" s="64"/>
      <c r="L301" s="64"/>
      <c r="M301" s="64"/>
      <c r="N301" s="64"/>
      <c r="O301" s="64"/>
      <c r="P301" s="64"/>
      <c r="Q301" s="64"/>
      <c r="R301" s="64"/>
      <c r="S301" s="64"/>
      <c r="T301" s="64"/>
      <c r="U301" s="64"/>
    </row>
    <row r="302" spans="1:21" ht="12.75">
      <c r="A302" s="297" t="s">
        <v>503</v>
      </c>
      <c r="B302" s="64"/>
      <c r="C302" s="64"/>
      <c r="D302" s="64"/>
      <c r="E302" s="64"/>
      <c r="F302" s="64"/>
      <c r="G302" s="64"/>
      <c r="H302" s="64"/>
      <c r="I302" s="64"/>
      <c r="J302" s="64"/>
      <c r="K302" s="64"/>
      <c r="L302" s="64"/>
      <c r="M302" s="64"/>
      <c r="N302" s="64"/>
      <c r="O302" s="64"/>
      <c r="P302" s="64"/>
      <c r="Q302" s="64"/>
      <c r="R302" s="64"/>
      <c r="S302" s="64"/>
      <c r="T302" s="64"/>
      <c r="U302" s="64"/>
    </row>
    <row r="303" spans="2:21" ht="12.75">
      <c r="B303" t="s">
        <v>334</v>
      </c>
      <c r="C303" t="s">
        <v>335</v>
      </c>
      <c r="D303" t="s">
        <v>311</v>
      </c>
      <c r="E303" s="64"/>
      <c r="F303" s="64"/>
      <c r="G303" s="64"/>
      <c r="H303" s="64"/>
      <c r="I303" s="64"/>
      <c r="J303" s="64"/>
      <c r="K303" s="64"/>
      <c r="L303" s="64"/>
      <c r="M303" s="64"/>
      <c r="N303" s="64"/>
      <c r="O303" s="64"/>
      <c r="P303" s="64"/>
      <c r="Q303" s="64"/>
      <c r="R303" s="64"/>
      <c r="S303" s="64"/>
      <c r="T303" s="64"/>
      <c r="U303" s="64"/>
    </row>
    <row r="304" spans="1:21" ht="12.75">
      <c r="A304" t="s">
        <v>239</v>
      </c>
      <c r="B304" s="206">
        <v>6.73</v>
      </c>
      <c r="C304" s="206">
        <v>7.14</v>
      </c>
      <c r="D304" s="206">
        <v>6.92</v>
      </c>
      <c r="E304" s="64"/>
      <c r="F304" s="64"/>
      <c r="G304" s="64"/>
      <c r="H304" s="64"/>
      <c r="I304" s="64"/>
      <c r="J304" s="64"/>
      <c r="K304" s="64"/>
      <c r="L304" s="64"/>
      <c r="M304" s="64"/>
      <c r="N304" s="64"/>
      <c r="O304" s="64"/>
      <c r="P304" s="64"/>
      <c r="Q304" s="64"/>
      <c r="R304" s="64"/>
      <c r="S304" s="64"/>
      <c r="T304" s="64"/>
      <c r="U304" s="64"/>
    </row>
    <row r="305" spans="1:21" ht="12.75">
      <c r="A305" t="s">
        <v>302</v>
      </c>
      <c r="B305" s="206">
        <v>6.46</v>
      </c>
      <c r="C305" s="206">
        <v>6.75</v>
      </c>
      <c r="D305" s="206">
        <v>6.59</v>
      </c>
      <c r="E305" s="64"/>
      <c r="F305" s="64"/>
      <c r="G305" s="64"/>
      <c r="H305" s="64"/>
      <c r="I305" s="64"/>
      <c r="J305" s="64"/>
      <c r="K305" s="64"/>
      <c r="L305" s="64"/>
      <c r="M305" s="64"/>
      <c r="N305" s="64"/>
      <c r="O305" s="64"/>
      <c r="P305" s="64"/>
      <c r="Q305" s="64"/>
      <c r="R305" s="64"/>
      <c r="S305" s="64"/>
      <c r="T305" s="64"/>
      <c r="U305" s="64"/>
    </row>
    <row r="306" spans="1:21" ht="12.75">
      <c r="A306" t="s">
        <v>454</v>
      </c>
      <c r="B306" s="206">
        <v>5.78</v>
      </c>
      <c r="C306" s="206">
        <v>6.6</v>
      </c>
      <c r="D306" s="206">
        <v>6.16</v>
      </c>
      <c r="E306" s="64"/>
      <c r="F306" s="64"/>
      <c r="G306" s="64"/>
      <c r="H306" s="64"/>
      <c r="I306" s="64"/>
      <c r="J306" s="64"/>
      <c r="K306" s="64"/>
      <c r="L306" s="64"/>
      <c r="M306" s="64"/>
      <c r="N306" s="64"/>
      <c r="O306" s="64"/>
      <c r="P306" s="64"/>
      <c r="Q306" s="64"/>
      <c r="R306" s="64"/>
      <c r="S306" s="64"/>
      <c r="T306" s="64"/>
      <c r="U306" s="64"/>
    </row>
    <row r="307" spans="1:21" ht="12.75">
      <c r="A307" t="s">
        <v>455</v>
      </c>
      <c r="B307" s="206">
        <v>9.04</v>
      </c>
      <c r="C307" s="206">
        <v>8.59</v>
      </c>
      <c r="D307" s="206">
        <v>8.83</v>
      </c>
      <c r="E307" s="64"/>
      <c r="F307" s="64"/>
      <c r="G307" s="64"/>
      <c r="H307" s="64"/>
      <c r="I307" s="64"/>
      <c r="J307" s="64"/>
      <c r="K307" s="64"/>
      <c r="L307" s="64"/>
      <c r="M307" s="64"/>
      <c r="N307" s="64"/>
      <c r="O307" s="64"/>
      <c r="P307" s="64"/>
      <c r="Q307" s="64"/>
      <c r="R307" s="64"/>
      <c r="S307" s="64"/>
      <c r="T307" s="64"/>
      <c r="U307" s="64"/>
    </row>
    <row r="308" spans="1:21" ht="12.75">
      <c r="A308" t="s">
        <v>308</v>
      </c>
      <c r="B308" s="206">
        <v>4.15</v>
      </c>
      <c r="C308" s="206">
        <v>4.87</v>
      </c>
      <c r="D308" s="206">
        <v>4.49</v>
      </c>
      <c r="E308" s="64"/>
      <c r="F308" s="64"/>
      <c r="G308" s="64"/>
      <c r="H308" s="64"/>
      <c r="I308" s="64"/>
      <c r="J308" s="64"/>
      <c r="K308" s="64"/>
      <c r="L308" s="64"/>
      <c r="M308" s="64"/>
      <c r="N308" s="64"/>
      <c r="O308" s="64"/>
      <c r="P308" s="64"/>
      <c r="Q308" s="64"/>
      <c r="R308" s="64"/>
      <c r="S308" s="64"/>
      <c r="T308" s="64"/>
      <c r="U308" s="64"/>
    </row>
    <row r="309" spans="1:21" ht="12.75">
      <c r="A309" t="s">
        <v>456</v>
      </c>
      <c r="B309" s="206">
        <v>5.96</v>
      </c>
      <c r="C309" s="206">
        <v>6.16</v>
      </c>
      <c r="D309" s="206">
        <v>6.05</v>
      </c>
      <c r="E309" s="64"/>
      <c r="F309" s="64"/>
      <c r="G309" s="64"/>
      <c r="H309" s="64"/>
      <c r="I309" s="64"/>
      <c r="J309" s="64"/>
      <c r="K309" s="64"/>
      <c r="L309" s="64"/>
      <c r="M309" s="64"/>
      <c r="N309" s="64"/>
      <c r="O309" s="64"/>
      <c r="P309" s="64"/>
      <c r="Q309" s="64"/>
      <c r="R309" s="64"/>
      <c r="S309" s="64"/>
      <c r="T309" s="64"/>
      <c r="U309" s="64"/>
    </row>
    <row r="310" spans="2:21" ht="12.75">
      <c r="B310" s="206"/>
      <c r="C310" s="206"/>
      <c r="D310" s="206"/>
      <c r="E310" s="64"/>
      <c r="F310" s="64"/>
      <c r="G310" s="64"/>
      <c r="H310" s="64"/>
      <c r="I310" s="64"/>
      <c r="J310" s="64"/>
      <c r="K310" s="64"/>
      <c r="L310" s="64"/>
      <c r="M310" s="64"/>
      <c r="N310" s="64"/>
      <c r="O310" s="64"/>
      <c r="P310" s="64"/>
      <c r="Q310" s="64"/>
      <c r="R310" s="64"/>
      <c r="S310" s="64"/>
      <c r="T310" s="64"/>
      <c r="U310" s="64"/>
    </row>
    <row r="311" spans="1:21" ht="12.75">
      <c r="A311" s="63"/>
      <c r="B311" s="64"/>
      <c r="C311" s="64"/>
      <c r="D311" s="64"/>
      <c r="E311" s="64"/>
      <c r="F311" s="64"/>
      <c r="G311" s="64"/>
      <c r="H311" s="64"/>
      <c r="I311" s="64"/>
      <c r="J311" s="64"/>
      <c r="K311" s="64"/>
      <c r="L311" s="64"/>
      <c r="M311" s="64"/>
      <c r="N311" s="64"/>
      <c r="O311" s="64"/>
      <c r="P311" s="64"/>
      <c r="Q311" s="64"/>
      <c r="R311" s="64"/>
      <c r="S311" s="64"/>
      <c r="T311" s="64"/>
      <c r="U311" s="64"/>
    </row>
    <row r="312" spans="1:21" ht="12.75">
      <c r="A312" s="63" t="s">
        <v>504</v>
      </c>
      <c r="B312" s="64"/>
      <c r="C312" s="64"/>
      <c r="D312" s="64"/>
      <c r="E312" s="64"/>
      <c r="F312" s="64"/>
      <c r="G312" s="64"/>
      <c r="H312" s="64"/>
      <c r="I312" s="64"/>
      <c r="J312" s="64"/>
      <c r="K312" s="64"/>
      <c r="L312" s="64"/>
      <c r="M312" s="64"/>
      <c r="N312" s="64"/>
      <c r="O312" s="64"/>
      <c r="P312" s="64"/>
      <c r="Q312" s="64"/>
      <c r="R312" s="64"/>
      <c r="S312" s="64"/>
      <c r="T312" s="64"/>
      <c r="U312" s="64"/>
    </row>
    <row r="313" spans="1:21" ht="12.75">
      <c r="A313" s="63"/>
      <c r="B313" t="s">
        <v>432</v>
      </c>
      <c r="C313" t="s">
        <v>433</v>
      </c>
      <c r="D313" t="s">
        <v>434</v>
      </c>
      <c r="E313" s="64"/>
      <c r="F313" s="64"/>
      <c r="G313" s="64"/>
      <c r="H313" s="64"/>
      <c r="I313" s="64"/>
      <c r="J313" s="64"/>
      <c r="K313" s="64"/>
      <c r="L313" s="64"/>
      <c r="M313" s="64"/>
      <c r="N313" s="64"/>
      <c r="O313" s="64"/>
      <c r="P313" s="64"/>
      <c r="Q313" s="64"/>
      <c r="R313" s="64"/>
      <c r="S313" s="64"/>
      <c r="T313" s="64"/>
      <c r="U313" s="64"/>
    </row>
    <row r="314" spans="1:21" ht="12.75">
      <c r="A314" t="s">
        <v>239</v>
      </c>
      <c r="B314" s="205">
        <v>0.21982322182383815</v>
      </c>
      <c r="C314" s="205">
        <v>0.5311073827144793</v>
      </c>
      <c r="D314" s="205">
        <v>0.24906939546168258</v>
      </c>
      <c r="E314" s="64"/>
      <c r="F314" s="64"/>
      <c r="G314" s="64"/>
      <c r="H314" s="64"/>
      <c r="I314" s="64"/>
      <c r="J314" s="64"/>
      <c r="K314" s="64"/>
      <c r="L314" s="64"/>
      <c r="M314" s="64"/>
      <c r="N314" s="64"/>
      <c r="O314" s="64"/>
      <c r="P314" s="64"/>
      <c r="Q314" s="64"/>
      <c r="R314" s="64"/>
      <c r="S314" s="64"/>
      <c r="T314" s="64"/>
      <c r="U314" s="64"/>
    </row>
    <row r="315" spans="1:21" ht="12.75">
      <c r="A315" t="s">
        <v>302</v>
      </c>
      <c r="B315" s="205">
        <v>0.22503226935614432</v>
      </c>
      <c r="C315" s="205">
        <v>0.5393904920256405</v>
      </c>
      <c r="D315" s="205">
        <v>0.23557723861821522</v>
      </c>
      <c r="E315" s="64"/>
      <c r="F315" s="64"/>
      <c r="G315" s="64"/>
      <c r="H315" s="64"/>
      <c r="I315" s="64"/>
      <c r="J315" s="64"/>
      <c r="K315" s="64"/>
      <c r="L315" s="64"/>
      <c r="M315" s="64"/>
      <c r="N315" s="64"/>
      <c r="O315" s="64"/>
      <c r="P315" s="64"/>
      <c r="Q315" s="64"/>
      <c r="R315" s="64"/>
      <c r="S315" s="64"/>
      <c r="T315" s="64"/>
      <c r="U315" s="64"/>
    </row>
    <row r="316" spans="1:21" ht="12.75">
      <c r="A316" t="s">
        <v>454</v>
      </c>
      <c r="B316" s="205">
        <v>0.2458435111496336</v>
      </c>
      <c r="C316" s="205">
        <v>0.5180836813489875</v>
      </c>
      <c r="D316" s="205">
        <v>0.23607280750137893</v>
      </c>
      <c r="E316" s="64"/>
      <c r="F316" s="64"/>
      <c r="G316" s="64"/>
      <c r="H316" s="64"/>
      <c r="I316" s="64"/>
      <c r="J316" s="64"/>
      <c r="K316" s="64"/>
      <c r="L316" s="64"/>
      <c r="M316" s="64"/>
      <c r="N316" s="64"/>
      <c r="O316" s="64"/>
      <c r="P316" s="64"/>
      <c r="Q316" s="64"/>
      <c r="R316" s="64"/>
      <c r="S316" s="64"/>
      <c r="T316" s="64"/>
      <c r="U316" s="64"/>
    </row>
    <row r="317" spans="1:21" ht="12.75">
      <c r="A317" t="s">
        <v>455</v>
      </c>
      <c r="B317" s="205">
        <v>0.2156203063983178</v>
      </c>
      <c r="C317" s="205">
        <v>0.5876239110844097</v>
      </c>
      <c r="D317" s="205">
        <v>0.19675578251727247</v>
      </c>
      <c r="E317" s="64"/>
      <c r="F317" s="64"/>
      <c r="G317" s="64"/>
      <c r="H317" s="64"/>
      <c r="I317" s="64"/>
      <c r="J317" s="64"/>
      <c r="K317" s="64"/>
      <c r="L317" s="64"/>
      <c r="M317" s="64"/>
      <c r="N317" s="64"/>
      <c r="O317" s="64"/>
      <c r="P317" s="64"/>
      <c r="Q317" s="64"/>
      <c r="R317" s="64"/>
      <c r="S317" s="64"/>
      <c r="T317" s="64"/>
      <c r="U317" s="64"/>
    </row>
    <row r="318" spans="1:21" ht="12.75">
      <c r="A318" t="s">
        <v>308</v>
      </c>
      <c r="B318" s="205">
        <v>0.2257661038148843</v>
      </c>
      <c r="C318" s="205">
        <v>0.48822180529497605</v>
      </c>
      <c r="D318" s="205">
        <v>0.2860120908901397</v>
      </c>
      <c r="E318" s="64"/>
      <c r="F318" s="64"/>
      <c r="G318" s="64"/>
      <c r="H318" s="64"/>
      <c r="I318" s="64"/>
      <c r="J318" s="64"/>
      <c r="K318" s="64"/>
      <c r="L318" s="64"/>
      <c r="M318" s="64"/>
      <c r="N318" s="64"/>
      <c r="O318" s="64"/>
      <c r="P318" s="64"/>
      <c r="Q318" s="64"/>
      <c r="R318" s="64"/>
      <c r="S318" s="64"/>
      <c r="T318" s="64"/>
      <c r="U318" s="64"/>
    </row>
    <row r="319" spans="1:21" ht="12.75">
      <c r="A319" t="s">
        <v>456</v>
      </c>
      <c r="B319" s="205">
        <v>0.21546436285097192</v>
      </c>
      <c r="C319" s="205">
        <v>0.5145572354211663</v>
      </c>
      <c r="D319" s="205">
        <v>0.26997840172786175</v>
      </c>
      <c r="E319" s="64"/>
      <c r="F319" s="64"/>
      <c r="G319" s="64"/>
      <c r="H319" s="64"/>
      <c r="I319" s="64"/>
      <c r="J319" s="64"/>
      <c r="K319" s="64"/>
      <c r="L319" s="64"/>
      <c r="M319" s="64"/>
      <c r="N319" s="64"/>
      <c r="O319" s="64"/>
      <c r="P319" s="64"/>
      <c r="Q319" s="64"/>
      <c r="R319" s="64"/>
      <c r="S319" s="64"/>
      <c r="T319" s="64"/>
      <c r="U319" s="64"/>
    </row>
    <row r="320" spans="2:21" ht="12.75">
      <c r="B320" s="205"/>
      <c r="C320" s="205"/>
      <c r="D320" s="205"/>
      <c r="E320" s="64"/>
      <c r="F320" s="64"/>
      <c r="G320" s="64"/>
      <c r="H320" s="64"/>
      <c r="I320" s="64"/>
      <c r="J320" s="64"/>
      <c r="K320" s="64"/>
      <c r="L320" s="64"/>
      <c r="M320" s="64"/>
      <c r="N320" s="64"/>
      <c r="O320" s="64"/>
      <c r="P320" s="64"/>
      <c r="Q320" s="64"/>
      <c r="R320" s="64"/>
      <c r="S320" s="64"/>
      <c r="T320" s="64"/>
      <c r="U320" s="64"/>
    </row>
    <row r="321" spans="1:21" ht="12.75">
      <c r="A321" s="63"/>
      <c r="B321" s="64"/>
      <c r="C321" s="64"/>
      <c r="D321" s="64"/>
      <c r="E321" s="64"/>
      <c r="F321" s="64"/>
      <c r="G321" s="64"/>
      <c r="H321" s="64"/>
      <c r="I321" s="64"/>
      <c r="J321" s="64"/>
      <c r="K321" s="64"/>
      <c r="L321" s="64"/>
      <c r="M321" s="64"/>
      <c r="N321" s="64"/>
      <c r="O321" s="64"/>
      <c r="P321" s="64"/>
      <c r="Q321" s="64"/>
      <c r="R321" s="64"/>
      <c r="S321" s="64"/>
      <c r="T321" s="64"/>
      <c r="U321" s="64"/>
    </row>
    <row r="322" spans="1:21" ht="12.75">
      <c r="A322" s="304" t="s">
        <v>505</v>
      </c>
      <c r="B322" s="64"/>
      <c r="C322" s="64"/>
      <c r="D322" s="64"/>
      <c r="E322" s="64"/>
      <c r="F322" s="64"/>
      <c r="G322" s="64"/>
      <c r="H322" s="64"/>
      <c r="I322" s="64"/>
      <c r="J322" s="64"/>
      <c r="K322" s="64"/>
      <c r="L322" s="64"/>
      <c r="M322" s="64"/>
      <c r="N322" s="64"/>
      <c r="O322" s="64"/>
      <c r="P322" s="64"/>
      <c r="Q322" s="64"/>
      <c r="R322" s="64"/>
      <c r="S322" s="64"/>
      <c r="T322" s="64"/>
      <c r="U322" s="64"/>
    </row>
    <row r="323" spans="2:21" ht="12.75">
      <c r="B323" t="s">
        <v>432</v>
      </c>
      <c r="C323" t="s">
        <v>433</v>
      </c>
      <c r="D323" t="s">
        <v>434</v>
      </c>
      <c r="E323" t="s">
        <v>311</v>
      </c>
      <c r="F323" s="64"/>
      <c r="G323" s="64"/>
      <c r="H323" s="64"/>
      <c r="I323" s="64"/>
      <c r="J323" s="64"/>
      <c r="K323" s="64"/>
      <c r="L323" s="64"/>
      <c r="M323" s="64"/>
      <c r="N323" s="64"/>
      <c r="O323" s="64"/>
      <c r="P323" s="64"/>
      <c r="Q323" s="64"/>
      <c r="R323" s="64"/>
      <c r="S323" s="64"/>
      <c r="T323" s="64"/>
      <c r="U323" s="64"/>
    </row>
    <row r="324" spans="1:21" ht="12.75">
      <c r="A324" t="s">
        <v>239</v>
      </c>
      <c r="B324" s="206">
        <v>15.81</v>
      </c>
      <c r="C324" s="206">
        <v>5.7</v>
      </c>
      <c r="D324" s="206">
        <v>6.85</v>
      </c>
      <c r="E324" s="206">
        <v>6.92</v>
      </c>
      <c r="F324" s="64"/>
      <c r="G324" s="64"/>
      <c r="H324" s="64"/>
      <c r="I324" s="64"/>
      <c r="J324" s="64"/>
      <c r="K324" s="64"/>
      <c r="L324" s="64"/>
      <c r="M324" s="64"/>
      <c r="N324" s="64"/>
      <c r="O324" s="64"/>
      <c r="P324" s="64"/>
      <c r="Q324" s="64"/>
      <c r="R324" s="64"/>
      <c r="S324" s="64"/>
      <c r="T324" s="64"/>
      <c r="U324" s="64"/>
    </row>
    <row r="325" spans="1:21" ht="12.75">
      <c r="A325" t="s">
        <v>302</v>
      </c>
      <c r="B325" s="206">
        <v>15.51</v>
      </c>
      <c r="C325" s="206">
        <v>5.45</v>
      </c>
      <c r="D325" s="206">
        <v>6.44</v>
      </c>
      <c r="E325" s="206">
        <v>6.59</v>
      </c>
      <c r="F325" s="64"/>
      <c r="G325" s="64"/>
      <c r="H325" s="64"/>
      <c r="I325" s="64"/>
      <c r="J325" s="64"/>
      <c r="K325" s="64"/>
      <c r="L325" s="64"/>
      <c r="M325" s="64"/>
      <c r="N325" s="64"/>
      <c r="O325" s="64"/>
      <c r="P325" s="64"/>
      <c r="Q325" s="64"/>
      <c r="R325" s="64"/>
      <c r="S325" s="64"/>
      <c r="T325" s="64"/>
      <c r="U325" s="64"/>
    </row>
    <row r="326" spans="1:21" ht="12.75">
      <c r="A326" t="s">
        <v>454</v>
      </c>
      <c r="B326" s="206">
        <v>14.94</v>
      </c>
      <c r="C326" s="206">
        <v>4.94</v>
      </c>
      <c r="D326" s="206">
        <v>6.02</v>
      </c>
      <c r="E326" s="206">
        <v>6.16</v>
      </c>
      <c r="F326" s="64"/>
      <c r="G326" s="64"/>
      <c r="H326" s="64"/>
      <c r="I326" s="64"/>
      <c r="J326" s="64"/>
      <c r="K326" s="64"/>
      <c r="L326" s="64"/>
      <c r="M326" s="64"/>
      <c r="N326" s="64"/>
      <c r="O326" s="64"/>
      <c r="P326" s="64"/>
      <c r="Q326" s="64"/>
      <c r="R326" s="64"/>
      <c r="S326" s="64"/>
      <c r="T326" s="64"/>
      <c r="U326" s="64"/>
    </row>
    <row r="327" spans="1:21" ht="12.75">
      <c r="A327" t="s">
        <v>455</v>
      </c>
      <c r="B327" s="206">
        <v>19.26</v>
      </c>
      <c r="C327" s="206">
        <v>7.8</v>
      </c>
      <c r="D327" s="206">
        <v>7.68</v>
      </c>
      <c r="E327" s="206">
        <v>8.83</v>
      </c>
      <c r="F327" s="64"/>
      <c r="G327" s="64"/>
      <c r="H327" s="64"/>
      <c r="I327" s="64"/>
      <c r="J327" s="64"/>
      <c r="K327" s="64"/>
      <c r="L327" s="64"/>
      <c r="M327" s="64"/>
      <c r="N327" s="64"/>
      <c r="O327" s="64"/>
      <c r="P327" s="64"/>
      <c r="Q327" s="64"/>
      <c r="R327" s="64"/>
      <c r="S327" s="64"/>
      <c r="T327" s="64"/>
      <c r="U327" s="64"/>
    </row>
    <row r="328" spans="1:21" ht="12.75">
      <c r="A328" t="s">
        <v>308</v>
      </c>
      <c r="B328" s="206">
        <v>11.12</v>
      </c>
      <c r="C328" s="206">
        <v>3.4</v>
      </c>
      <c r="D328" s="206">
        <v>5.03</v>
      </c>
      <c r="E328" s="206">
        <v>4.49</v>
      </c>
      <c r="F328" s="64"/>
      <c r="G328" s="64"/>
      <c r="H328" s="64"/>
      <c r="I328" s="64"/>
      <c r="J328" s="64"/>
      <c r="K328" s="64"/>
      <c r="L328" s="64"/>
      <c r="M328" s="64"/>
      <c r="N328" s="64"/>
      <c r="O328" s="64"/>
      <c r="P328" s="64"/>
      <c r="Q328" s="64"/>
      <c r="R328" s="64"/>
      <c r="S328" s="64"/>
      <c r="T328" s="64"/>
      <c r="U328" s="64"/>
    </row>
    <row r="329" spans="1:21" ht="12.75">
      <c r="A329" t="s">
        <v>456</v>
      </c>
      <c r="B329" s="206">
        <v>14.68</v>
      </c>
      <c r="C329" s="206">
        <v>4.76</v>
      </c>
      <c r="D329" s="206">
        <v>6.58</v>
      </c>
      <c r="E329" s="206">
        <v>6.05</v>
      </c>
      <c r="F329" s="64"/>
      <c r="G329" s="64"/>
      <c r="H329" s="64"/>
      <c r="I329" s="64"/>
      <c r="J329" s="64"/>
      <c r="K329" s="64"/>
      <c r="L329" s="64"/>
      <c r="M329" s="64"/>
      <c r="N329" s="64"/>
      <c r="O329" s="64"/>
      <c r="P329" s="64"/>
      <c r="Q329" s="64"/>
      <c r="R329" s="64"/>
      <c r="S329" s="64"/>
      <c r="T329" s="64"/>
      <c r="U329" s="64"/>
    </row>
    <row r="330" spans="6:21" ht="12.75">
      <c r="F330" s="64"/>
      <c r="G330" s="64"/>
      <c r="H330" s="64"/>
      <c r="I330" s="64"/>
      <c r="J330" s="64"/>
      <c r="K330" s="64"/>
      <c r="L330" s="64"/>
      <c r="M330" s="64"/>
      <c r="N330" s="64"/>
      <c r="O330" s="64"/>
      <c r="P330" s="64"/>
      <c r="Q330" s="64"/>
      <c r="R330" s="64"/>
      <c r="S330" s="64"/>
      <c r="T330" s="64"/>
      <c r="U330" s="64"/>
    </row>
    <row r="331" spans="1:21" ht="12.75">
      <c r="A331" s="63"/>
      <c r="B331" s="64"/>
      <c r="C331" s="64"/>
      <c r="D331" s="64"/>
      <c r="E331" s="64"/>
      <c r="F331" s="64"/>
      <c r="G331" s="64"/>
      <c r="H331" s="64"/>
      <c r="I331" s="64"/>
      <c r="J331" s="64"/>
      <c r="K331" s="64"/>
      <c r="L331" s="64"/>
      <c r="M331" s="64"/>
      <c r="N331" s="64"/>
      <c r="O331" s="64"/>
      <c r="P331" s="64"/>
      <c r="Q331" s="64"/>
      <c r="R331" s="64"/>
      <c r="S331" s="64"/>
      <c r="T331" s="64"/>
      <c r="U331" s="64"/>
    </row>
    <row r="332" spans="1:21" ht="12.75">
      <c r="A332" s="297" t="s">
        <v>506</v>
      </c>
      <c r="B332" s="64"/>
      <c r="C332" s="64"/>
      <c r="D332" s="64"/>
      <c r="E332" s="64"/>
      <c r="F332" s="64"/>
      <c r="G332" s="64"/>
      <c r="H332" s="64"/>
      <c r="I332" s="64"/>
      <c r="J332" s="64"/>
      <c r="K332" s="64"/>
      <c r="L332" s="64"/>
      <c r="M332" s="64"/>
      <c r="N332" s="64"/>
      <c r="O332" s="64"/>
      <c r="P332" s="64"/>
      <c r="Q332" s="64"/>
      <c r="R332" s="64"/>
      <c r="S332" s="64"/>
      <c r="T332" s="64"/>
      <c r="U332" s="64"/>
    </row>
    <row r="333" spans="2:21" ht="12.75">
      <c r="B333" s="64" t="s">
        <v>435</v>
      </c>
      <c r="C333" s="64" t="s">
        <v>436</v>
      </c>
      <c r="D333" s="64" t="s">
        <v>437</v>
      </c>
      <c r="E333" s="64"/>
      <c r="F333" s="64"/>
      <c r="G333" s="64"/>
      <c r="H333" s="64"/>
      <c r="I333" s="64"/>
      <c r="J333" s="64"/>
      <c r="K333" s="64"/>
      <c r="L333" s="64"/>
      <c r="M333" s="64"/>
      <c r="N333" s="64"/>
      <c r="O333" s="64"/>
      <c r="P333" s="64"/>
      <c r="Q333" s="64"/>
      <c r="R333" s="64"/>
      <c r="S333" s="64"/>
      <c r="T333" s="64"/>
      <c r="U333" s="64"/>
    </row>
    <row r="334" spans="1:21" ht="12.75">
      <c r="A334" t="s">
        <v>239</v>
      </c>
      <c r="B334" s="205">
        <v>0.48963000645678845</v>
      </c>
      <c r="C334" s="205">
        <v>0.34862255180105267</v>
      </c>
      <c r="D334" s="205">
        <v>0.1617474417421589</v>
      </c>
      <c r="E334" s="64"/>
      <c r="F334" s="64"/>
      <c r="G334" s="64"/>
      <c r="H334" s="64"/>
      <c r="I334" s="64"/>
      <c r="J334" s="64"/>
      <c r="K334" s="64"/>
      <c r="L334" s="64"/>
      <c r="M334" s="64"/>
      <c r="N334" s="64"/>
      <c r="O334" s="64"/>
      <c r="P334" s="64"/>
      <c r="Q334" s="64"/>
      <c r="R334" s="64"/>
      <c r="S334" s="64"/>
      <c r="T334" s="64"/>
      <c r="U334" s="64"/>
    </row>
    <row r="335" spans="1:21" ht="12.75">
      <c r="A335" t="s">
        <v>302</v>
      </c>
      <c r="B335" s="205">
        <v>0.5029535311105277</v>
      </c>
      <c r="C335" s="205">
        <v>0.3287389516058458</v>
      </c>
      <c r="D335" s="205">
        <v>0.1683075172836265</v>
      </c>
      <c r="E335" s="64"/>
      <c r="F335" s="64"/>
      <c r="G335" s="64"/>
      <c r="H335" s="64"/>
      <c r="I335" s="64"/>
      <c r="J335" s="64"/>
      <c r="K335" s="64"/>
      <c r="L335" s="64"/>
      <c r="M335" s="64"/>
      <c r="N335" s="64"/>
      <c r="O335" s="64"/>
      <c r="P335" s="64"/>
      <c r="Q335" s="64"/>
      <c r="R335" s="64"/>
      <c r="S335" s="64"/>
      <c r="T335" s="64"/>
      <c r="U335" s="64"/>
    </row>
    <row r="336" spans="1:21" ht="12.75">
      <c r="A336" t="s">
        <v>454</v>
      </c>
      <c r="B336" s="205">
        <v>0.5419588684894807</v>
      </c>
      <c r="C336" s="205">
        <v>0.3284217161768182</v>
      </c>
      <c r="D336" s="205">
        <v>0.12961941533370105</v>
      </c>
      <c r="E336" s="64"/>
      <c r="F336" s="64"/>
      <c r="G336" s="64"/>
      <c r="H336" s="64"/>
      <c r="I336" s="64"/>
      <c r="J336" s="64"/>
      <c r="K336" s="64"/>
      <c r="L336" s="64"/>
      <c r="M336" s="64"/>
      <c r="N336" s="64"/>
      <c r="O336" s="64"/>
      <c r="P336" s="64"/>
      <c r="Q336" s="64"/>
      <c r="R336" s="64"/>
      <c r="S336" s="64"/>
      <c r="T336" s="64"/>
      <c r="U336" s="64"/>
    </row>
    <row r="337" spans="1:21" ht="12.75">
      <c r="A337" t="s">
        <v>455</v>
      </c>
      <c r="B337" s="205">
        <v>0.4753980174226494</v>
      </c>
      <c r="C337" s="205">
        <v>0.3107840192249925</v>
      </c>
      <c r="D337" s="205">
        <v>0.21381796335235806</v>
      </c>
      <c r="E337" s="64"/>
      <c r="F337" s="64"/>
      <c r="G337" s="64"/>
      <c r="H337" s="64"/>
      <c r="I337" s="64"/>
      <c r="J337" s="64"/>
      <c r="K337" s="64"/>
      <c r="L337" s="64"/>
      <c r="M337" s="64"/>
      <c r="N337" s="64"/>
      <c r="O337" s="64"/>
      <c r="P337" s="64"/>
      <c r="Q337" s="64"/>
      <c r="R337" s="64"/>
      <c r="S337" s="64"/>
      <c r="T337" s="64"/>
      <c r="U337" s="64"/>
    </row>
    <row r="338" spans="1:21" ht="12.75">
      <c r="A338" t="s">
        <v>308</v>
      </c>
      <c r="B338" s="205">
        <v>0.4799833194328607</v>
      </c>
      <c r="C338" s="205">
        <v>0.33632193494578816</v>
      </c>
      <c r="D338" s="205">
        <v>0.18369474562135113</v>
      </c>
      <c r="E338" s="64"/>
      <c r="F338" s="64"/>
      <c r="G338" s="64"/>
      <c r="H338" s="64"/>
      <c r="I338" s="64"/>
      <c r="J338" s="64"/>
      <c r="K338" s="64"/>
      <c r="L338" s="64"/>
      <c r="M338" s="64"/>
      <c r="N338" s="64"/>
      <c r="O338" s="64"/>
      <c r="P338" s="64"/>
      <c r="Q338" s="64"/>
      <c r="R338" s="64"/>
      <c r="S338" s="64"/>
      <c r="T338" s="64"/>
      <c r="U338" s="64"/>
    </row>
    <row r="339" spans="1:21" ht="12.75">
      <c r="A339" t="s">
        <v>456</v>
      </c>
      <c r="B339" s="205">
        <v>0.5093296475466482</v>
      </c>
      <c r="C339" s="205">
        <v>0.35176226675881134</v>
      </c>
      <c r="D339" s="205">
        <v>0.13890808569454044</v>
      </c>
      <c r="E339" s="64"/>
      <c r="F339" s="64"/>
      <c r="G339" s="64"/>
      <c r="H339" s="64"/>
      <c r="I339" s="64"/>
      <c r="J339" s="64"/>
      <c r="K339" s="64"/>
      <c r="L339" s="64"/>
      <c r="M339" s="64"/>
      <c r="N339" s="64"/>
      <c r="O339" s="64"/>
      <c r="P339" s="64"/>
      <c r="Q339" s="64"/>
      <c r="R339" s="64"/>
      <c r="S339" s="64"/>
      <c r="T339" s="64"/>
      <c r="U339" s="64"/>
    </row>
    <row r="340" spans="2:21" ht="12.75">
      <c r="B340" s="205"/>
      <c r="C340" s="205"/>
      <c r="D340" s="205"/>
      <c r="E340" s="64"/>
      <c r="F340" s="64"/>
      <c r="G340" s="64"/>
      <c r="H340" s="64"/>
      <c r="I340" s="64"/>
      <c r="J340" s="64"/>
      <c r="K340" s="64"/>
      <c r="L340" s="64"/>
      <c r="M340" s="64"/>
      <c r="N340" s="64"/>
      <c r="O340" s="64"/>
      <c r="P340" s="64"/>
      <c r="Q340" s="64"/>
      <c r="R340" s="64"/>
      <c r="S340" s="64"/>
      <c r="T340" s="64"/>
      <c r="U340" s="64"/>
    </row>
    <row r="341" spans="1:21" ht="12.75">
      <c r="A341" s="63"/>
      <c r="B341" s="64"/>
      <c r="C341" s="64"/>
      <c r="D341" s="64"/>
      <c r="E341" s="64"/>
      <c r="F341" s="64"/>
      <c r="G341" s="64"/>
      <c r="H341" s="64"/>
      <c r="I341" s="64"/>
      <c r="J341" s="64"/>
      <c r="K341" s="64"/>
      <c r="L341" s="64"/>
      <c r="M341" s="64"/>
      <c r="N341" s="64"/>
      <c r="O341" s="64"/>
      <c r="P341" s="64"/>
      <c r="Q341" s="64"/>
      <c r="R341" s="64"/>
      <c r="S341" s="64"/>
      <c r="T341" s="64"/>
      <c r="U341" s="64"/>
    </row>
    <row r="342" spans="1:21" ht="12.75">
      <c r="A342" s="63" t="s">
        <v>75</v>
      </c>
      <c r="B342" s="64"/>
      <c r="C342" s="64"/>
      <c r="D342" s="64"/>
      <c r="E342" s="64"/>
      <c r="F342" s="64"/>
      <c r="G342" s="64"/>
      <c r="H342" s="64"/>
      <c r="I342" s="64"/>
      <c r="J342" s="64"/>
      <c r="K342" s="64"/>
      <c r="L342" s="64"/>
      <c r="M342" s="64"/>
      <c r="N342" s="64"/>
      <c r="O342" s="64"/>
      <c r="P342" s="64"/>
      <c r="Q342" s="64"/>
      <c r="R342" s="64"/>
      <c r="S342" s="64"/>
      <c r="T342" s="64"/>
      <c r="U342" s="64"/>
    </row>
    <row r="343" spans="2:21" ht="12.75">
      <c r="B343">
        <v>2000</v>
      </c>
      <c r="C343">
        <v>2001</v>
      </c>
      <c r="D343">
        <v>2002</v>
      </c>
      <c r="E343">
        <v>2003</v>
      </c>
      <c r="F343">
        <v>2004</v>
      </c>
      <c r="G343">
        <v>2005</v>
      </c>
      <c r="H343">
        <v>2006</v>
      </c>
      <c r="I343">
        <v>2007</v>
      </c>
      <c r="J343">
        <v>2008</v>
      </c>
      <c r="K343">
        <v>2009</v>
      </c>
      <c r="L343">
        <v>2010</v>
      </c>
      <c r="M343">
        <v>2011</v>
      </c>
      <c r="N343">
        <v>2012</v>
      </c>
      <c r="O343" s="64"/>
      <c r="P343" s="64"/>
      <c r="Q343" s="64"/>
      <c r="R343" s="64"/>
      <c r="S343" s="64"/>
      <c r="T343" s="64"/>
      <c r="U343" s="64"/>
    </row>
    <row r="344" spans="1:21" ht="12.75">
      <c r="A344" t="s">
        <v>239</v>
      </c>
      <c r="B344" s="205">
        <v>0.6023920257947385</v>
      </c>
      <c r="C344" s="205">
        <v>0.5904474479961804</v>
      </c>
      <c r="D344" s="205">
        <v>0.5692882693572449</v>
      </c>
      <c r="E344" s="205">
        <v>0.5467407100853681</v>
      </c>
      <c r="F344" s="205">
        <v>0.5408207132821883</v>
      </c>
      <c r="G344" s="205">
        <v>0.5443520973553606</v>
      </c>
      <c r="H344" s="205">
        <v>0.544989435417647</v>
      </c>
      <c r="I344" s="205">
        <v>0.5488314596775982</v>
      </c>
      <c r="J344" s="205">
        <v>0.558280537628042</v>
      </c>
      <c r="K344" s="205">
        <v>0.5110796363888878</v>
      </c>
      <c r="L344" s="205">
        <v>0.5048501262953679</v>
      </c>
      <c r="M344" s="205">
        <v>0.5009691910075484</v>
      </c>
      <c r="N344" s="205">
        <v>0.48963000645678845</v>
      </c>
      <c r="O344" s="64"/>
      <c r="P344" s="64"/>
      <c r="Q344" s="64"/>
      <c r="R344" s="64"/>
      <c r="S344" s="64"/>
      <c r="T344" s="64"/>
      <c r="U344" s="64"/>
    </row>
    <row r="345" spans="1:21" ht="12.75">
      <c r="A345" t="s">
        <v>302</v>
      </c>
      <c r="B345" s="205">
        <v>0.5791811971528209</v>
      </c>
      <c r="C345" s="205">
        <v>0.5708338346769342</v>
      </c>
      <c r="D345" s="205">
        <v>0.5528947961252534</v>
      </c>
      <c r="E345" s="205">
        <v>0.5332364321247979</v>
      </c>
      <c r="F345" s="205">
        <v>0.5234414060997654</v>
      </c>
      <c r="G345" s="205">
        <v>0.5264425303324998</v>
      </c>
      <c r="H345" s="205">
        <v>0.5281674549662876</v>
      </c>
      <c r="I345" s="205">
        <v>0.5329058708554811</v>
      </c>
      <c r="J345" s="205">
        <v>0.5434354021611639</v>
      </c>
      <c r="K345" s="205">
        <v>0.5319144784226905</v>
      </c>
      <c r="L345" s="205">
        <v>0.523762417915474</v>
      </c>
      <c r="M345" s="205">
        <v>0.517462482946794</v>
      </c>
      <c r="N345" s="205">
        <v>0.5029535311105277</v>
      </c>
      <c r="O345" s="64"/>
      <c r="P345" s="64"/>
      <c r="Q345" s="64"/>
      <c r="R345" s="64"/>
      <c r="S345" s="64"/>
      <c r="T345" s="64"/>
      <c r="U345" s="64"/>
    </row>
    <row r="346" spans="1:21" ht="12.75">
      <c r="A346" t="s">
        <v>454</v>
      </c>
      <c r="B346" s="205">
        <v>0.6343724438789421</v>
      </c>
      <c r="C346" s="205">
        <v>0.6255607433855168</v>
      </c>
      <c r="D346" s="205">
        <v>0.5960906417574814</v>
      </c>
      <c r="E346" s="205">
        <v>0.5791428359206715</v>
      </c>
      <c r="F346" s="205">
        <v>0.5769531527688917</v>
      </c>
      <c r="G346" s="205">
        <v>0.5799890425969045</v>
      </c>
      <c r="H346" s="205">
        <v>0.5809820039991113</v>
      </c>
      <c r="I346" s="205">
        <v>0.5905456462525261</v>
      </c>
      <c r="J346" s="205">
        <v>0.5948799402036812</v>
      </c>
      <c r="K346" s="205">
        <v>0.5794093910006218</v>
      </c>
      <c r="L346" s="205">
        <v>0.5645437558393024</v>
      </c>
      <c r="M346" s="205">
        <v>0.5520764119601329</v>
      </c>
      <c r="N346" s="205">
        <v>0.5419588684894807</v>
      </c>
      <c r="O346" s="64"/>
      <c r="P346" s="64"/>
      <c r="Q346" s="64"/>
      <c r="R346" s="64"/>
      <c r="S346" s="64"/>
      <c r="T346" s="64"/>
      <c r="U346" s="64"/>
    </row>
    <row r="347" spans="1:21" ht="12.75">
      <c r="A347" t="s">
        <v>455</v>
      </c>
      <c r="B347" s="205">
        <v>0.5379759452455313</v>
      </c>
      <c r="C347" s="205">
        <v>0.532314773381065</v>
      </c>
      <c r="D347" s="205">
        <v>0.5136154168412232</v>
      </c>
      <c r="E347" s="205">
        <v>0.49562043795620436</v>
      </c>
      <c r="F347" s="205">
        <v>0.47978578179145226</v>
      </c>
      <c r="G347" s="205">
        <v>0.4784757246930562</v>
      </c>
      <c r="H347" s="205">
        <v>0.4804200882632255</v>
      </c>
      <c r="I347" s="205">
        <v>0.48183839881393625</v>
      </c>
      <c r="J347" s="205">
        <v>0.49728739519481435</v>
      </c>
      <c r="K347" s="205">
        <v>0.49376990170289353</v>
      </c>
      <c r="L347" s="205">
        <v>0.492279798806878</v>
      </c>
      <c r="M347" s="205">
        <v>0.4901639344262295</v>
      </c>
      <c r="N347" s="205">
        <v>0.4753980174226494</v>
      </c>
      <c r="O347" s="64"/>
      <c r="P347" s="64"/>
      <c r="Q347" s="64"/>
      <c r="R347" s="64"/>
      <c r="S347" s="64"/>
      <c r="T347" s="64"/>
      <c r="U347" s="64"/>
    </row>
    <row r="348" spans="1:21" ht="12.75">
      <c r="A348" t="s">
        <v>308</v>
      </c>
      <c r="B348" s="205">
        <v>0.5355504587155964</v>
      </c>
      <c r="C348" s="205">
        <v>0.5109323432343235</v>
      </c>
      <c r="D348" s="205">
        <v>0.5113406237343053</v>
      </c>
      <c r="E348" s="205">
        <v>0.48553412462908013</v>
      </c>
      <c r="F348" s="205">
        <v>0.48381542699724517</v>
      </c>
      <c r="G348" s="205">
        <v>0.49276326734320414</v>
      </c>
      <c r="H348" s="205">
        <v>0.49860090940888424</v>
      </c>
      <c r="I348" s="205">
        <v>0.5079055663850985</v>
      </c>
      <c r="J348" s="205">
        <v>0.5194354465525219</v>
      </c>
      <c r="K348" s="205">
        <v>0.5101288538955264</v>
      </c>
      <c r="L348" s="205">
        <v>0.5094740912606341</v>
      </c>
      <c r="M348" s="205">
        <v>0.4972734899328859</v>
      </c>
      <c r="N348" s="205">
        <v>0.4799833194328607</v>
      </c>
      <c r="O348" s="64"/>
      <c r="P348" s="64"/>
      <c r="Q348" s="64"/>
      <c r="R348" s="64"/>
      <c r="S348" s="64"/>
      <c r="T348" s="64"/>
      <c r="U348" s="64"/>
    </row>
    <row r="349" spans="1:21" ht="12.75">
      <c r="A349" t="s">
        <v>456</v>
      </c>
      <c r="B349" s="205">
        <v>0.601965601965602</v>
      </c>
      <c r="C349" s="205">
        <v>0.5999408342372547</v>
      </c>
      <c r="D349" s="205">
        <v>0.5852785976209641</v>
      </c>
      <c r="E349" s="205">
        <v>0.558611065506485</v>
      </c>
      <c r="F349" s="205">
        <v>0.5470529776011008</v>
      </c>
      <c r="G349" s="205">
        <v>0.5527905115331442</v>
      </c>
      <c r="H349" s="205">
        <v>0.5528934171774258</v>
      </c>
      <c r="I349" s="205">
        <v>0.5524469233537244</v>
      </c>
      <c r="J349" s="205">
        <v>0.5626094167511287</v>
      </c>
      <c r="K349" s="205">
        <v>0.5445964791721406</v>
      </c>
      <c r="L349" s="205">
        <v>0.5308920793676399</v>
      </c>
      <c r="M349" s="205">
        <v>0.5274045261669024</v>
      </c>
      <c r="N349" s="205">
        <v>0.5093296475466482</v>
      </c>
      <c r="O349" s="64"/>
      <c r="P349" s="64"/>
      <c r="Q349" s="64"/>
      <c r="R349" s="64"/>
      <c r="S349" s="64"/>
      <c r="T349" s="64"/>
      <c r="U349" s="64"/>
    </row>
    <row r="350" spans="2:21" ht="12.75">
      <c r="B350" s="205"/>
      <c r="C350" s="205"/>
      <c r="D350" s="205"/>
      <c r="E350" s="205"/>
      <c r="F350" s="205"/>
      <c r="G350" s="205"/>
      <c r="H350" s="205"/>
      <c r="I350" s="205"/>
      <c r="J350" s="205"/>
      <c r="K350" s="205"/>
      <c r="L350" s="205"/>
      <c r="M350" s="205"/>
      <c r="N350" s="64"/>
      <c r="O350" s="64"/>
      <c r="P350" s="64"/>
      <c r="Q350" s="64"/>
      <c r="R350" s="64"/>
      <c r="S350" s="64"/>
      <c r="T350" s="64"/>
      <c r="U350" s="64"/>
    </row>
    <row r="351" spans="1:21" ht="12.75">
      <c r="A351" s="63"/>
      <c r="B351" s="64"/>
      <c r="C351" s="64"/>
      <c r="D351" s="64"/>
      <c r="E351" s="64"/>
      <c r="F351" s="64"/>
      <c r="G351" s="64"/>
      <c r="H351" s="64"/>
      <c r="I351" s="64"/>
      <c r="J351" s="64"/>
      <c r="K351" s="64"/>
      <c r="L351" s="64"/>
      <c r="M351" s="64"/>
      <c r="N351" s="64"/>
      <c r="O351" s="64"/>
      <c r="P351" s="64"/>
      <c r="Q351" s="64"/>
      <c r="R351" s="64"/>
      <c r="S351" s="64"/>
      <c r="T351" s="64"/>
      <c r="U351" s="64"/>
    </row>
    <row r="352" spans="1:21" ht="12.75">
      <c r="A352" s="63" t="s">
        <v>76</v>
      </c>
      <c r="B352" s="64"/>
      <c r="C352" s="64"/>
      <c r="D352" s="64"/>
      <c r="E352" s="64"/>
      <c r="F352" s="64"/>
      <c r="G352" s="64"/>
      <c r="H352" s="64"/>
      <c r="I352" s="64"/>
      <c r="J352" s="64"/>
      <c r="K352" s="64"/>
      <c r="L352" s="64"/>
      <c r="M352" s="64"/>
      <c r="N352" s="64"/>
      <c r="O352" s="64"/>
      <c r="P352" s="64"/>
      <c r="Q352" s="64"/>
      <c r="R352" s="64"/>
      <c r="S352" s="64"/>
      <c r="T352" s="64"/>
      <c r="U352" s="64"/>
    </row>
    <row r="353" spans="1:21" ht="12.75">
      <c r="A353" t="s">
        <v>438</v>
      </c>
      <c r="B353">
        <v>2000</v>
      </c>
      <c r="C353">
        <v>2001</v>
      </c>
      <c r="D353">
        <v>2002</v>
      </c>
      <c r="E353">
        <v>2003</v>
      </c>
      <c r="F353">
        <v>2004</v>
      </c>
      <c r="G353">
        <v>2005</v>
      </c>
      <c r="H353">
        <v>2006</v>
      </c>
      <c r="I353">
        <v>2007</v>
      </c>
      <c r="J353">
        <v>2008</v>
      </c>
      <c r="K353">
        <v>2009</v>
      </c>
      <c r="L353">
        <v>2010</v>
      </c>
      <c r="M353">
        <v>2011</v>
      </c>
      <c r="N353">
        <v>2012</v>
      </c>
      <c r="O353" s="64"/>
      <c r="P353" s="64"/>
      <c r="Q353" s="64"/>
      <c r="R353" s="64"/>
      <c r="S353" s="64"/>
      <c r="T353" s="64"/>
      <c r="U353" s="64"/>
    </row>
    <row r="354" spans="1:21" ht="12.75">
      <c r="A354" t="s">
        <v>239</v>
      </c>
      <c r="B354" s="205">
        <v>0.13548721757531815</v>
      </c>
      <c r="C354" s="205">
        <v>0.14741439779311646</v>
      </c>
      <c r="D354" s="205">
        <v>0.1497730225694166</v>
      </c>
      <c r="E354" s="205">
        <v>0.1588933909511756</v>
      </c>
      <c r="F354" s="205">
        <v>0.1612042564695767</v>
      </c>
      <c r="G354" s="205">
        <v>0.1627829900061187</v>
      </c>
      <c r="H354" s="205">
        <v>0.16609461067899356</v>
      </c>
      <c r="I354" s="205">
        <v>0.19649548770482717</v>
      </c>
      <c r="J354" s="205">
        <v>0.2067914026881402</v>
      </c>
      <c r="K354" s="205">
        <v>0.21580729580773958</v>
      </c>
      <c r="L354" s="205">
        <v>0.22817203061822303</v>
      </c>
      <c r="M354" s="205">
        <v>0.24309259107318673</v>
      </c>
      <c r="N354" s="205">
        <v>0.25575241151264944</v>
      </c>
      <c r="O354" s="64"/>
      <c r="P354" s="64"/>
      <c r="Q354" s="64"/>
      <c r="R354" s="64"/>
      <c r="S354" s="64"/>
      <c r="T354" s="64"/>
      <c r="U354" s="64"/>
    </row>
    <row r="355" spans="1:21" ht="12.75">
      <c r="A355" t="s">
        <v>302</v>
      </c>
      <c r="B355" s="205">
        <v>0.12888740266564755</v>
      </c>
      <c r="C355" s="205">
        <v>0.13962218746239924</v>
      </c>
      <c r="D355" s="205">
        <v>0.13958098670871819</v>
      </c>
      <c r="E355" s="205">
        <v>0.14768563064261878</v>
      </c>
      <c r="F355" s="205">
        <v>0.14920579977693166</v>
      </c>
      <c r="G355" s="205">
        <v>0.15113457441882006</v>
      </c>
      <c r="H355" s="205">
        <v>0.15348696789775587</v>
      </c>
      <c r="I355" s="205">
        <v>0.1790813529425786</v>
      </c>
      <c r="J355" s="205">
        <v>0.19360634873100246</v>
      </c>
      <c r="K355" s="205">
        <v>0.2031651924625772</v>
      </c>
      <c r="L355" s="205">
        <v>0.21478784307122412</v>
      </c>
      <c r="M355" s="205">
        <v>0.22569349704411096</v>
      </c>
      <c r="N355" s="205">
        <v>0.23787958344272336</v>
      </c>
      <c r="O355" s="64"/>
      <c r="P355" s="64"/>
      <c r="Q355" s="64"/>
      <c r="R355" s="64"/>
      <c r="S355" s="64"/>
      <c r="T355" s="64"/>
      <c r="U355" s="64"/>
    </row>
    <row r="356" spans="1:21" ht="12.75">
      <c r="A356" t="s">
        <v>454</v>
      </c>
      <c r="B356" s="205">
        <v>0.14196128328637644</v>
      </c>
      <c r="C356" s="205">
        <v>0.15343770026549483</v>
      </c>
      <c r="D356" s="205">
        <v>0.148503719079744</v>
      </c>
      <c r="E356" s="205">
        <v>0.1518977939537993</v>
      </c>
      <c r="F356" s="205">
        <v>0.15177365465273335</v>
      </c>
      <c r="G356" s="205">
        <v>0.14662375017120943</v>
      </c>
      <c r="H356" s="205">
        <v>0.15144782640894616</v>
      </c>
      <c r="I356" s="205">
        <v>0.17643440822423337</v>
      </c>
      <c r="J356" s="205">
        <v>0.18863869943006634</v>
      </c>
      <c r="K356" s="205">
        <v>0.1957119987298731</v>
      </c>
      <c r="L356" s="205">
        <v>0.2149641856119589</v>
      </c>
      <c r="M356" s="205">
        <v>0.2293189368770764</v>
      </c>
      <c r="N356" s="205">
        <v>0.2389094633992593</v>
      </c>
      <c r="O356" s="64"/>
      <c r="P356" s="64"/>
      <c r="Q356" s="64"/>
      <c r="R356" s="64"/>
      <c r="S356" s="64"/>
      <c r="T356" s="64"/>
      <c r="U356" s="64"/>
    </row>
    <row r="357" spans="1:21" ht="12.75">
      <c r="A357" t="s">
        <v>455</v>
      </c>
      <c r="B357" s="205">
        <v>0.20493056017011096</v>
      </c>
      <c r="C357" s="205">
        <v>0.21517611711308574</v>
      </c>
      <c r="D357" s="205">
        <v>0.21467472619546352</v>
      </c>
      <c r="E357" s="205">
        <v>0.2253790005614823</v>
      </c>
      <c r="F357" s="205">
        <v>0.22429906542056074</v>
      </c>
      <c r="G357" s="205">
        <v>0.23292067858780377</v>
      </c>
      <c r="H357" s="205">
        <v>0.2326127032009385</v>
      </c>
      <c r="I357" s="205">
        <v>0.2605970752746142</v>
      </c>
      <c r="J357" s="205">
        <v>0.28041992531529625</v>
      </c>
      <c r="K357" s="205">
        <v>0.2897144043828247</v>
      </c>
      <c r="L357" s="205">
        <v>0.2916130541583811</v>
      </c>
      <c r="M357" s="205">
        <v>0.29438839848675913</v>
      </c>
      <c r="N357" s="205">
        <v>0.30627816161009314</v>
      </c>
      <c r="O357" s="64"/>
      <c r="P357" s="64"/>
      <c r="Q357" s="64"/>
      <c r="R357" s="64"/>
      <c r="S357" s="64"/>
      <c r="T357" s="64"/>
      <c r="U357" s="64"/>
    </row>
    <row r="358" spans="1:21" ht="12.75">
      <c r="A358" t="s">
        <v>308</v>
      </c>
      <c r="B358" s="205">
        <v>0.022553516819571864</v>
      </c>
      <c r="C358" s="205">
        <v>0.02557755775577558</v>
      </c>
      <c r="D358" s="205">
        <v>0.02713649250708789</v>
      </c>
      <c r="E358" s="205">
        <v>0.03301186943620178</v>
      </c>
      <c r="F358" s="205">
        <v>0.03684573002754821</v>
      </c>
      <c r="G358" s="205">
        <v>0.03976043919480952</v>
      </c>
      <c r="H358" s="205">
        <v>0.041448058761804824</v>
      </c>
      <c r="I358" s="205">
        <v>0.04938271604938271</v>
      </c>
      <c r="J358" s="205">
        <v>0.052984729291994444</v>
      </c>
      <c r="K358" s="205">
        <v>0.061888671527654274</v>
      </c>
      <c r="L358" s="205">
        <v>0.06960556844547564</v>
      </c>
      <c r="M358" s="205">
        <v>0.07843959731543625</v>
      </c>
      <c r="N358" s="205">
        <v>0.08882402001668056</v>
      </c>
      <c r="O358" s="64"/>
      <c r="P358" s="64"/>
      <c r="Q358" s="64"/>
      <c r="R358" s="64"/>
      <c r="S358" s="64"/>
      <c r="T358" s="64"/>
      <c r="U358" s="64"/>
    </row>
    <row r="359" spans="1:21" ht="12.75">
      <c r="A359" t="s">
        <v>456</v>
      </c>
      <c r="B359" s="205">
        <v>0.059724059724059725</v>
      </c>
      <c r="C359" s="205">
        <v>0.06271570851000888</v>
      </c>
      <c r="D359" s="205">
        <v>0.06779357839191485</v>
      </c>
      <c r="E359" s="205">
        <v>0.08020029551797735</v>
      </c>
      <c r="F359" s="205">
        <v>0.08699640700252274</v>
      </c>
      <c r="G359" s="205">
        <v>0.08782652986975187</v>
      </c>
      <c r="H359" s="205">
        <v>0.09392660988617368</v>
      </c>
      <c r="I359" s="205">
        <v>0.12684418855703491</v>
      </c>
      <c r="J359" s="205">
        <v>0.14097484566479315</v>
      </c>
      <c r="K359" s="205">
        <v>0.1517001165524722</v>
      </c>
      <c r="L359" s="205">
        <v>0.16922084207130184</v>
      </c>
      <c r="M359" s="205">
        <v>0.18758840169731258</v>
      </c>
      <c r="N359" s="205">
        <v>0.20015549412577746</v>
      </c>
      <c r="O359" s="64"/>
      <c r="P359" s="64"/>
      <c r="Q359" s="64"/>
      <c r="R359" s="64"/>
      <c r="S359" s="64"/>
      <c r="T359" s="64"/>
      <c r="U359" s="64"/>
    </row>
    <row r="360" spans="2:21" ht="12.75">
      <c r="B360" s="205"/>
      <c r="C360" s="205"/>
      <c r="D360" s="205"/>
      <c r="E360" s="205"/>
      <c r="F360" s="205"/>
      <c r="G360" s="205"/>
      <c r="H360" s="205"/>
      <c r="I360" s="205"/>
      <c r="J360" s="205"/>
      <c r="K360" s="205"/>
      <c r="L360" s="205"/>
      <c r="M360" s="205"/>
      <c r="N360" s="64"/>
      <c r="O360" s="64"/>
      <c r="P360" s="64"/>
      <c r="Q360" s="64"/>
      <c r="R360" s="64"/>
      <c r="S360" s="64"/>
      <c r="T360" s="64"/>
      <c r="U360" s="64"/>
    </row>
    <row r="361" spans="1:21" ht="12.75">
      <c r="A361" s="63"/>
      <c r="B361" s="64"/>
      <c r="C361" s="64"/>
      <c r="D361" s="64"/>
      <c r="E361" s="64"/>
      <c r="F361" s="64"/>
      <c r="G361" s="64"/>
      <c r="H361" s="64"/>
      <c r="I361" s="64"/>
      <c r="J361" s="64"/>
      <c r="K361" s="64"/>
      <c r="L361" s="64"/>
      <c r="M361" s="64"/>
      <c r="N361" s="64"/>
      <c r="O361" s="64"/>
      <c r="P361" s="64"/>
      <c r="Q361" s="64"/>
      <c r="R361" s="64"/>
      <c r="S361" s="64"/>
      <c r="T361" s="64"/>
      <c r="U361" s="64"/>
    </row>
    <row r="362" spans="1:21" ht="12.75">
      <c r="A362" s="63" t="s">
        <v>77</v>
      </c>
      <c r="B362" s="64"/>
      <c r="C362" s="64"/>
      <c r="D362" s="64"/>
      <c r="E362" s="64"/>
      <c r="F362" s="64"/>
      <c r="G362" s="64"/>
      <c r="H362" s="64"/>
      <c r="I362" s="64"/>
      <c r="J362" s="64"/>
      <c r="K362" s="64"/>
      <c r="L362" s="64"/>
      <c r="M362" s="64"/>
      <c r="N362" s="64"/>
      <c r="O362" s="64"/>
      <c r="P362" s="64"/>
      <c r="Q362" s="64"/>
      <c r="R362" s="64"/>
      <c r="S362" s="64"/>
      <c r="T362" s="64"/>
      <c r="U362" s="64"/>
    </row>
    <row r="363" spans="2:21" ht="12.75">
      <c r="B363">
        <v>2000</v>
      </c>
      <c r="C363">
        <v>2001</v>
      </c>
      <c r="D363">
        <v>2002</v>
      </c>
      <c r="E363">
        <v>2003</v>
      </c>
      <c r="F363">
        <v>2004</v>
      </c>
      <c r="G363">
        <v>2005</v>
      </c>
      <c r="H363">
        <v>2006</v>
      </c>
      <c r="I363">
        <v>2007</v>
      </c>
      <c r="J363">
        <v>2008</v>
      </c>
      <c r="K363">
        <v>2009</v>
      </c>
      <c r="L363">
        <v>2010</v>
      </c>
      <c r="M363">
        <v>2011</v>
      </c>
      <c r="N363">
        <v>2012</v>
      </c>
      <c r="O363" s="64"/>
      <c r="P363" s="64"/>
      <c r="Q363" s="64"/>
      <c r="R363" s="64"/>
      <c r="S363" s="64"/>
      <c r="T363" s="64"/>
      <c r="U363" s="64"/>
    </row>
    <row r="364" spans="1:21" ht="12.75">
      <c r="A364" t="s">
        <v>239</v>
      </c>
      <c r="B364" s="205">
        <v>0.10119837073452521</v>
      </c>
      <c r="C364" s="205">
        <v>0.10219804186241166</v>
      </c>
      <c r="D364" s="205">
        <v>0.10014811012549259</v>
      </c>
      <c r="E364" s="205">
        <v>0.10072856414155511</v>
      </c>
      <c r="F364" s="205">
        <v>0.10712971950025041</v>
      </c>
      <c r="G364" s="205">
        <v>0.11807396831871643</v>
      </c>
      <c r="H364" s="205">
        <v>0.12927542650464566</v>
      </c>
      <c r="I364" s="205">
        <v>0.1525532716911683</v>
      </c>
      <c r="J364" s="205">
        <v>0.16867783764580496</v>
      </c>
      <c r="K364" s="205">
        <v>0.1518063655365762</v>
      </c>
      <c r="L364" s="205">
        <v>0.14348690465900252</v>
      </c>
      <c r="M364" s="205">
        <v>0.14285567771578603</v>
      </c>
      <c r="N364" s="205">
        <v>0.1302265745759064</v>
      </c>
      <c r="O364" s="64"/>
      <c r="P364" s="64"/>
      <c r="Q364" s="64"/>
      <c r="R364" s="64"/>
      <c r="S364" s="64"/>
      <c r="T364" s="64"/>
      <c r="U364" s="64"/>
    </row>
    <row r="365" spans="1:21" ht="12.75">
      <c r="A365" t="s">
        <v>302</v>
      </c>
      <c r="B365" s="205">
        <v>0.10153824105479387</v>
      </c>
      <c r="C365" s="205">
        <v>0.10321260979424858</v>
      </c>
      <c r="D365" s="205">
        <v>0.10335661184951565</v>
      </c>
      <c r="E365" s="205">
        <v>0.10176674104858026</v>
      </c>
      <c r="F365" s="205">
        <v>0.10870735740933041</v>
      </c>
      <c r="G365" s="205">
        <v>0.12192275632120034</v>
      </c>
      <c r="H365" s="205">
        <v>0.1363993156888397</v>
      </c>
      <c r="I365" s="205">
        <v>0.1620861440183062</v>
      </c>
      <c r="J365" s="205">
        <v>0.1814778767687355</v>
      </c>
      <c r="K365" s="205">
        <v>0.16717758216337233</v>
      </c>
      <c r="L365" s="205">
        <v>0.16330611214009091</v>
      </c>
      <c r="M365" s="205">
        <v>0.1572987721691678</v>
      </c>
      <c r="N365" s="205">
        <v>0.13465914063183687</v>
      </c>
      <c r="O365" s="64"/>
      <c r="P365" s="64"/>
      <c r="Q365" s="64"/>
      <c r="R365" s="64"/>
      <c r="S365" s="64"/>
      <c r="T365" s="64"/>
      <c r="U365" s="64"/>
    </row>
    <row r="366" spans="1:21" ht="12.75">
      <c r="A366" t="s">
        <v>454</v>
      </c>
      <c r="B366" s="205">
        <v>0.12605653003726255</v>
      </c>
      <c r="C366" s="205">
        <v>0.1263389178797034</v>
      </c>
      <c r="D366" s="205">
        <v>0.1266216917488324</v>
      </c>
      <c r="E366" s="205">
        <v>0.12218673401173587</v>
      </c>
      <c r="F366" s="205">
        <v>0.1346413592094974</v>
      </c>
      <c r="G366" s="205">
        <v>0.15744418572798247</v>
      </c>
      <c r="H366" s="205">
        <v>0.17610901281196772</v>
      </c>
      <c r="I366" s="205">
        <v>0.19822511202881996</v>
      </c>
      <c r="J366" s="205">
        <v>0.21470615715220032</v>
      </c>
      <c r="K366" s="205">
        <v>0.19231176322718074</v>
      </c>
      <c r="L366" s="205">
        <v>0.1815633758953597</v>
      </c>
      <c r="M366" s="205">
        <v>0.16877076411960132</v>
      </c>
      <c r="N366" s="205">
        <v>0.1416752028996927</v>
      </c>
      <c r="O366" s="64"/>
      <c r="P366" s="64"/>
      <c r="Q366" s="64"/>
      <c r="R366" s="64"/>
      <c r="S366" s="64"/>
      <c r="T366" s="64"/>
      <c r="U366" s="64"/>
    </row>
    <row r="367" spans="1:21" ht="12.75">
      <c r="A367" t="s">
        <v>455</v>
      </c>
      <c r="B367" s="205">
        <v>0.07369260415974484</v>
      </c>
      <c r="C367" s="205">
        <v>0.07511346928338554</v>
      </c>
      <c r="D367" s="205">
        <v>0.07684481417200312</v>
      </c>
      <c r="E367" s="205">
        <v>0.07653003930376193</v>
      </c>
      <c r="F367" s="205">
        <v>0.07870418985613777</v>
      </c>
      <c r="G367" s="205">
        <v>0.08533292577309083</v>
      </c>
      <c r="H367" s="205">
        <v>0.09418468241997653</v>
      </c>
      <c r="I367" s="205">
        <v>0.11584338567288902</v>
      </c>
      <c r="J367" s="205">
        <v>0.13478475304727683</v>
      </c>
      <c r="K367" s="205">
        <v>0.12872075314966078</v>
      </c>
      <c r="L367" s="205">
        <v>0.1321792022458767</v>
      </c>
      <c r="M367" s="205">
        <v>0.12938209331651954</v>
      </c>
      <c r="N367" s="205">
        <v>0.11390808050465605</v>
      </c>
      <c r="O367" s="64"/>
      <c r="P367" s="64"/>
      <c r="Q367" s="64"/>
      <c r="R367" s="64"/>
      <c r="S367" s="64"/>
      <c r="T367" s="64"/>
      <c r="U367" s="64"/>
    </row>
    <row r="368" spans="1:21" ht="12.75">
      <c r="A368" t="s">
        <v>308</v>
      </c>
      <c r="B368" s="205">
        <v>0.09824159021406728</v>
      </c>
      <c r="C368" s="205">
        <v>0.10375412541254125</v>
      </c>
      <c r="D368" s="205">
        <v>0.10773592547590118</v>
      </c>
      <c r="E368" s="205">
        <v>0.10367210682492582</v>
      </c>
      <c r="F368" s="205">
        <v>0.11725206611570248</v>
      </c>
      <c r="G368" s="205">
        <v>0.13026118782232574</v>
      </c>
      <c r="H368" s="205">
        <v>0.1458551941238195</v>
      </c>
      <c r="I368" s="205">
        <v>0.17305609703270522</v>
      </c>
      <c r="J368" s="205">
        <v>0.2024525682554373</v>
      </c>
      <c r="K368" s="205">
        <v>0.19987712802935992</v>
      </c>
      <c r="L368" s="205">
        <v>0.20765661252900233</v>
      </c>
      <c r="M368" s="205">
        <v>0.2111996644295302</v>
      </c>
      <c r="N368" s="205">
        <v>0.19036697247706422</v>
      </c>
      <c r="O368" s="64"/>
      <c r="P368" s="64"/>
      <c r="Q368" s="64"/>
      <c r="R368" s="64"/>
      <c r="S368" s="64"/>
      <c r="T368" s="64"/>
      <c r="U368" s="64"/>
    </row>
    <row r="369" spans="1:21" ht="12.75">
      <c r="A369" t="s">
        <v>456</v>
      </c>
      <c r="B369" s="205">
        <v>0.11727461727461727</v>
      </c>
      <c r="C369" s="205">
        <v>0.12138842323242284</v>
      </c>
      <c r="D369" s="205">
        <v>0.11698416957338342</v>
      </c>
      <c r="E369" s="205">
        <v>0.11525201116401247</v>
      </c>
      <c r="F369" s="205">
        <v>0.12070942588487119</v>
      </c>
      <c r="G369" s="205">
        <v>0.1327948773921269</v>
      </c>
      <c r="H369" s="205">
        <v>0.14956618642044098</v>
      </c>
      <c r="I369" s="205">
        <v>0.18225980568549838</v>
      </c>
      <c r="J369" s="205">
        <v>0.20141896249884825</v>
      </c>
      <c r="K369" s="205">
        <v>0.1803531607278803</v>
      </c>
      <c r="L369" s="205">
        <v>0.16881755121793837</v>
      </c>
      <c r="M369" s="205">
        <v>0.16150990099009901</v>
      </c>
      <c r="N369" s="205">
        <v>0.13372494816862474</v>
      </c>
      <c r="O369" s="64"/>
      <c r="P369" s="64"/>
      <c r="Q369" s="64"/>
      <c r="R369" s="64"/>
      <c r="S369" s="64"/>
      <c r="T369" s="64"/>
      <c r="U369" s="64"/>
    </row>
    <row r="370" spans="2:21" ht="12.75">
      <c r="B370" s="205"/>
      <c r="C370" s="205"/>
      <c r="D370" s="205"/>
      <c r="E370" s="205"/>
      <c r="F370" s="205"/>
      <c r="G370" s="205"/>
      <c r="H370" s="205"/>
      <c r="I370" s="205"/>
      <c r="J370" s="205"/>
      <c r="K370" s="205"/>
      <c r="L370" s="205"/>
      <c r="M370" s="205"/>
      <c r="N370" s="64"/>
      <c r="O370" s="64"/>
      <c r="P370" s="64"/>
      <c r="Q370" s="64"/>
      <c r="R370" s="64"/>
      <c r="S370" s="64"/>
      <c r="T370" s="64"/>
      <c r="U370" s="64"/>
    </row>
    <row r="371" spans="1:21" ht="12.75">
      <c r="A371" s="63"/>
      <c r="B371" s="64"/>
      <c r="C371" s="64"/>
      <c r="D371" s="64"/>
      <c r="E371" s="64"/>
      <c r="F371" s="64"/>
      <c r="G371" s="64"/>
      <c r="H371" s="64"/>
      <c r="I371" s="64"/>
      <c r="J371" s="64"/>
      <c r="K371" s="64"/>
      <c r="L371" s="64"/>
      <c r="M371" s="64"/>
      <c r="N371" s="64"/>
      <c r="O371" s="64"/>
      <c r="P371" s="64"/>
      <c r="Q371" s="64"/>
      <c r="R371" s="64"/>
      <c r="S371" s="64"/>
      <c r="T371" s="64"/>
      <c r="U371" s="64"/>
    </row>
    <row r="372" spans="1:21" ht="12.75">
      <c r="A372" s="63"/>
      <c r="B372" s="64"/>
      <c r="C372" s="64"/>
      <c r="D372" s="64"/>
      <c r="E372" s="64"/>
      <c r="F372" s="64"/>
      <c r="G372" s="64"/>
      <c r="H372" s="64"/>
      <c r="I372" s="64"/>
      <c r="J372" s="64"/>
      <c r="K372" s="64"/>
      <c r="L372" s="64"/>
      <c r="M372" s="64"/>
      <c r="N372" s="64"/>
      <c r="O372" s="64"/>
      <c r="P372" s="64"/>
      <c r="Q372" s="64"/>
      <c r="R372" s="64"/>
      <c r="S372" s="64"/>
      <c r="T372" s="64"/>
      <c r="U372" s="64"/>
    </row>
    <row r="373" spans="1:33" ht="12.75">
      <c r="A373" s="22" t="s">
        <v>439</v>
      </c>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row>
    <row r="374" spans="1:21" ht="12.75">
      <c r="A374" s="63"/>
      <c r="B374" s="64"/>
      <c r="C374" s="64"/>
      <c r="D374" s="64"/>
      <c r="E374" s="64"/>
      <c r="F374" s="64"/>
      <c r="G374" s="64"/>
      <c r="H374" s="64"/>
      <c r="I374" s="64"/>
      <c r="J374" s="64"/>
      <c r="K374" s="64"/>
      <c r="L374" s="64"/>
      <c r="M374" s="64"/>
      <c r="N374" s="64"/>
      <c r="O374" s="64"/>
      <c r="P374" s="64"/>
      <c r="Q374" s="64"/>
      <c r="R374" s="64"/>
      <c r="S374" s="64"/>
      <c r="T374" s="64"/>
      <c r="U374" s="64"/>
    </row>
    <row r="375" spans="2:50" ht="12.75">
      <c r="B375" s="63">
        <v>39783</v>
      </c>
      <c r="C375" s="63">
        <v>39814</v>
      </c>
      <c r="D375" s="63">
        <v>39845</v>
      </c>
      <c r="E375" s="63">
        <v>39873</v>
      </c>
      <c r="F375" s="63">
        <v>39904</v>
      </c>
      <c r="G375" s="63">
        <v>39934</v>
      </c>
      <c r="H375" s="63">
        <v>39965</v>
      </c>
      <c r="I375" s="63">
        <v>39995</v>
      </c>
      <c r="J375" s="63">
        <v>40026</v>
      </c>
      <c r="K375" s="63">
        <v>40057</v>
      </c>
      <c r="L375" s="63">
        <v>40087</v>
      </c>
      <c r="M375" s="63">
        <v>40118</v>
      </c>
      <c r="N375" s="63">
        <v>40148</v>
      </c>
      <c r="O375" s="63">
        <v>40179</v>
      </c>
      <c r="P375" s="63">
        <v>40210</v>
      </c>
      <c r="Q375" s="63">
        <v>40238</v>
      </c>
      <c r="R375" s="63">
        <v>40269</v>
      </c>
      <c r="S375" s="63">
        <v>40299</v>
      </c>
      <c r="T375" s="63">
        <v>40330</v>
      </c>
      <c r="U375" s="63">
        <v>40360</v>
      </c>
      <c r="V375" s="63">
        <v>40391</v>
      </c>
      <c r="W375" s="63">
        <v>40422</v>
      </c>
      <c r="X375" s="63">
        <v>40452</v>
      </c>
      <c r="Y375" s="63">
        <v>40483</v>
      </c>
      <c r="Z375" s="63">
        <v>40513</v>
      </c>
      <c r="AA375" s="63">
        <v>40544</v>
      </c>
      <c r="AB375" s="63">
        <v>40575</v>
      </c>
      <c r="AC375" s="63">
        <v>40603</v>
      </c>
      <c r="AD375" s="63">
        <v>40634</v>
      </c>
      <c r="AE375" s="63">
        <v>40664</v>
      </c>
      <c r="AF375" s="63">
        <v>40695</v>
      </c>
      <c r="AG375" s="63">
        <v>40725</v>
      </c>
      <c r="AH375" s="63">
        <v>40756</v>
      </c>
      <c r="AI375" s="63">
        <v>40787</v>
      </c>
      <c r="AJ375" s="63">
        <v>40817</v>
      </c>
      <c r="AK375" s="63">
        <v>40848</v>
      </c>
      <c r="AL375" s="63">
        <v>40878</v>
      </c>
      <c r="AM375" s="63">
        <v>40909</v>
      </c>
      <c r="AN375" s="63">
        <v>40940</v>
      </c>
      <c r="AO375" s="63">
        <v>40969</v>
      </c>
      <c r="AP375" s="63">
        <v>41000</v>
      </c>
      <c r="AQ375" s="63">
        <v>41030</v>
      </c>
      <c r="AR375" s="63">
        <v>41061</v>
      </c>
      <c r="AS375" s="63">
        <v>41091</v>
      </c>
      <c r="AT375" s="63">
        <v>41122</v>
      </c>
      <c r="AU375" s="63">
        <v>41153</v>
      </c>
      <c r="AV375" s="63">
        <v>41183</v>
      </c>
      <c r="AW375" s="63">
        <v>41214</v>
      </c>
      <c r="AX375" s="63">
        <v>41244</v>
      </c>
    </row>
    <row r="376" spans="1:50" ht="12.75">
      <c r="A376" t="s">
        <v>440</v>
      </c>
      <c r="B376" s="45">
        <v>4159</v>
      </c>
      <c r="C376" s="45">
        <v>4865</v>
      </c>
      <c r="D376" s="45">
        <v>6213</v>
      </c>
      <c r="E376" s="45">
        <v>6325</v>
      </c>
      <c r="F376" s="45">
        <v>7419</v>
      </c>
      <c r="G376" s="45">
        <v>9719</v>
      </c>
      <c r="H376" s="45">
        <v>10718</v>
      </c>
      <c r="I376" s="45">
        <v>12557</v>
      </c>
      <c r="J376" s="45">
        <v>12950</v>
      </c>
      <c r="K376" s="45">
        <v>13157</v>
      </c>
      <c r="L376" s="45">
        <v>13016</v>
      </c>
      <c r="M376" s="45">
        <v>13813</v>
      </c>
      <c r="N376" s="45">
        <v>14073</v>
      </c>
      <c r="O376" s="45">
        <v>14035</v>
      </c>
      <c r="P376" s="45">
        <v>13819</v>
      </c>
      <c r="Q376" s="45">
        <v>13353</v>
      </c>
      <c r="R376" s="45">
        <v>12376</v>
      </c>
      <c r="S376" s="45">
        <v>10254</v>
      </c>
      <c r="T376" s="45">
        <v>13684</v>
      </c>
      <c r="U376" s="45">
        <v>11691</v>
      </c>
      <c r="V376" s="45">
        <v>11765</v>
      </c>
      <c r="W376" s="45">
        <v>11391</v>
      </c>
      <c r="X376" s="45">
        <v>11000</v>
      </c>
      <c r="Y376" s="45">
        <v>9857</v>
      </c>
      <c r="Z376" s="45">
        <v>9609</v>
      </c>
      <c r="AA376" s="45">
        <v>8944</v>
      </c>
      <c r="AB376" s="45">
        <v>8190</v>
      </c>
      <c r="AC376" s="45">
        <v>8331</v>
      </c>
      <c r="AD376" s="45">
        <v>8362</v>
      </c>
      <c r="AE376" s="45">
        <v>8028</v>
      </c>
      <c r="AF376" s="45">
        <v>3844</v>
      </c>
      <c r="AG376" s="45">
        <v>3638</v>
      </c>
      <c r="AH376" s="45">
        <v>3295</v>
      </c>
      <c r="AI376" s="45">
        <v>3276</v>
      </c>
      <c r="AJ376" s="45">
        <v>3639</v>
      </c>
      <c r="AK376" s="45">
        <v>3722</v>
      </c>
      <c r="AL376" s="45">
        <v>3942</v>
      </c>
      <c r="AM376" s="45">
        <v>4118</v>
      </c>
      <c r="AN376">
        <v>4078</v>
      </c>
      <c r="AO376">
        <v>4075</v>
      </c>
      <c r="AP376">
        <v>4033</v>
      </c>
      <c r="AQ376">
        <v>4199</v>
      </c>
      <c r="AR376">
        <v>4440</v>
      </c>
      <c r="AS376">
        <v>4931</v>
      </c>
      <c r="AT376">
        <v>5134</v>
      </c>
      <c r="AU376">
        <v>5329</v>
      </c>
      <c r="AV376">
        <v>9956</v>
      </c>
      <c r="AW376">
        <v>11084</v>
      </c>
      <c r="AX376">
        <v>13011</v>
      </c>
    </row>
    <row r="377" spans="1:50" ht="12.75">
      <c r="A377" s="45" t="s">
        <v>289</v>
      </c>
      <c r="B377" s="45">
        <v>1482</v>
      </c>
      <c r="C377" s="45">
        <v>2005</v>
      </c>
      <c r="D377" s="45">
        <v>2547</v>
      </c>
      <c r="E377" s="45">
        <v>2157</v>
      </c>
      <c r="F377" s="45">
        <v>2200</v>
      </c>
      <c r="G377" s="45">
        <v>3716</v>
      </c>
      <c r="H377" s="45">
        <v>4121</v>
      </c>
      <c r="I377" s="45">
        <v>4910</v>
      </c>
      <c r="J377" s="45">
        <v>5000</v>
      </c>
      <c r="K377" s="45">
        <v>5153</v>
      </c>
      <c r="L377" s="45">
        <v>5266</v>
      </c>
      <c r="M377" s="45">
        <v>5453</v>
      </c>
      <c r="N377" s="45">
        <v>5547</v>
      </c>
      <c r="O377" s="45">
        <v>5078</v>
      </c>
      <c r="P377" s="45">
        <v>5088</v>
      </c>
      <c r="Q377" s="45">
        <v>4982</v>
      </c>
      <c r="R377" s="45">
        <v>4873</v>
      </c>
      <c r="S377" s="45">
        <v>3325</v>
      </c>
      <c r="T377" s="45">
        <v>5567</v>
      </c>
      <c r="U377" s="45">
        <v>4783</v>
      </c>
      <c r="V377" s="45">
        <v>4836</v>
      </c>
      <c r="W377" s="45">
        <v>4733</v>
      </c>
      <c r="X377" s="45">
        <v>4699</v>
      </c>
      <c r="Y377" s="45">
        <v>4493</v>
      </c>
      <c r="Z377" s="45">
        <v>4443</v>
      </c>
      <c r="AA377" s="45">
        <v>4374</v>
      </c>
      <c r="AB377" s="45">
        <v>4080</v>
      </c>
      <c r="AC377" s="45">
        <v>4445</v>
      </c>
      <c r="AD377" s="45">
        <v>4450</v>
      </c>
      <c r="AE377" s="45">
        <v>4408</v>
      </c>
      <c r="AF377" s="45">
        <v>1570</v>
      </c>
      <c r="AG377" s="45">
        <v>1302</v>
      </c>
      <c r="AH377" s="45">
        <v>1159</v>
      </c>
      <c r="AI377" s="45">
        <v>1139</v>
      </c>
      <c r="AJ377" s="45">
        <v>1163</v>
      </c>
      <c r="AK377" s="45">
        <v>1252</v>
      </c>
      <c r="AL377" s="45">
        <v>1305</v>
      </c>
      <c r="AM377" s="45">
        <v>1293</v>
      </c>
      <c r="AN377">
        <v>1089</v>
      </c>
      <c r="AO377">
        <v>724</v>
      </c>
      <c r="AP377">
        <v>830</v>
      </c>
      <c r="AQ377">
        <v>957</v>
      </c>
      <c r="AR377">
        <v>1359</v>
      </c>
      <c r="AS377">
        <v>1380</v>
      </c>
      <c r="AT377">
        <v>1380</v>
      </c>
      <c r="AU377">
        <v>1404</v>
      </c>
      <c r="AV377">
        <v>1603</v>
      </c>
      <c r="AW377">
        <v>2438</v>
      </c>
      <c r="AX377">
        <v>2244</v>
      </c>
    </row>
    <row r="378" spans="1:50" ht="12.75">
      <c r="A378" s="45" t="s">
        <v>441</v>
      </c>
      <c r="B378" s="45">
        <v>264</v>
      </c>
      <c r="C378" s="45">
        <v>408</v>
      </c>
      <c r="D378" s="45">
        <v>408</v>
      </c>
      <c r="E378" s="45">
        <v>435</v>
      </c>
      <c r="F378" s="45">
        <v>856</v>
      </c>
      <c r="G378" s="45">
        <v>1271</v>
      </c>
      <c r="H378" s="45">
        <v>1371</v>
      </c>
      <c r="I378" s="45">
        <v>1451</v>
      </c>
      <c r="J378" s="45">
        <v>1486</v>
      </c>
      <c r="K378" s="45">
        <v>1486</v>
      </c>
      <c r="L378" s="45">
        <v>1605</v>
      </c>
      <c r="M378" s="45">
        <v>1466</v>
      </c>
      <c r="N378" s="45">
        <v>1477</v>
      </c>
      <c r="O378" s="45">
        <v>1557</v>
      </c>
      <c r="P378" s="45">
        <v>1557</v>
      </c>
      <c r="Q378" s="45">
        <v>1444</v>
      </c>
      <c r="R378" s="45">
        <v>1150</v>
      </c>
      <c r="S378" s="45">
        <v>770</v>
      </c>
      <c r="T378" s="45">
        <v>670</v>
      </c>
      <c r="U378" s="45">
        <v>655</v>
      </c>
      <c r="V378" s="45">
        <v>620</v>
      </c>
      <c r="W378" s="45">
        <v>685</v>
      </c>
      <c r="X378" s="45">
        <v>566</v>
      </c>
      <c r="Y378" s="45">
        <v>566</v>
      </c>
      <c r="Z378" s="45">
        <v>536</v>
      </c>
      <c r="AA378" s="45">
        <v>312</v>
      </c>
      <c r="AB378" s="45">
        <v>382</v>
      </c>
      <c r="AC378" s="45">
        <v>497</v>
      </c>
      <c r="AD378" s="45">
        <v>370</v>
      </c>
      <c r="AE378" s="45">
        <v>358</v>
      </c>
      <c r="AF378" s="45">
        <v>417</v>
      </c>
      <c r="AG378" s="45">
        <v>418</v>
      </c>
      <c r="AH378" s="45">
        <v>418</v>
      </c>
      <c r="AI378" s="45">
        <v>353</v>
      </c>
      <c r="AJ378" s="45">
        <v>391</v>
      </c>
      <c r="AK378" s="45">
        <v>391</v>
      </c>
      <c r="AL378" s="45">
        <v>457</v>
      </c>
      <c r="AM378" s="45">
        <v>457</v>
      </c>
      <c r="AN378">
        <v>387</v>
      </c>
      <c r="AO378">
        <v>252</v>
      </c>
      <c r="AP378">
        <v>369</v>
      </c>
      <c r="AQ378">
        <v>430</v>
      </c>
      <c r="AR378">
        <v>371</v>
      </c>
      <c r="AS378">
        <v>305</v>
      </c>
      <c r="AT378">
        <v>440</v>
      </c>
      <c r="AU378">
        <v>547</v>
      </c>
      <c r="AV378">
        <v>4773</v>
      </c>
      <c r="AW378">
        <v>4847</v>
      </c>
      <c r="AX378">
        <v>6520</v>
      </c>
    </row>
    <row r="379" spans="1:50" ht="12.75">
      <c r="A379" s="45" t="s">
        <v>302</v>
      </c>
      <c r="B379" s="45">
        <v>1356</v>
      </c>
      <c r="C379" s="45">
        <v>1356</v>
      </c>
      <c r="D379" s="45">
        <v>1308</v>
      </c>
      <c r="E379" s="45">
        <v>1311</v>
      </c>
      <c r="F379" s="45">
        <v>1512</v>
      </c>
      <c r="G379" s="45">
        <v>1626</v>
      </c>
      <c r="H379" s="45">
        <v>1818</v>
      </c>
      <c r="I379" s="45">
        <v>1719</v>
      </c>
      <c r="J379" s="45">
        <v>1814</v>
      </c>
      <c r="K379" s="45">
        <v>1814</v>
      </c>
      <c r="L379" s="45">
        <v>1340</v>
      </c>
      <c r="M379" s="45">
        <v>1378</v>
      </c>
      <c r="N379" s="45">
        <v>1440</v>
      </c>
      <c r="O379" s="45">
        <v>1470</v>
      </c>
      <c r="P379" s="45">
        <v>1472</v>
      </c>
      <c r="Q379" s="45">
        <v>1374</v>
      </c>
      <c r="R379" s="45">
        <v>1110</v>
      </c>
      <c r="S379" s="45">
        <v>969</v>
      </c>
      <c r="T379" s="45">
        <v>777</v>
      </c>
      <c r="U379" s="45">
        <v>742</v>
      </c>
      <c r="V379" s="45">
        <v>647</v>
      </c>
      <c r="W379" s="45">
        <v>666</v>
      </c>
      <c r="X379" s="45">
        <v>588</v>
      </c>
      <c r="Y379" s="45">
        <v>260</v>
      </c>
      <c r="Z379" s="45">
        <v>143</v>
      </c>
      <c r="AA379" s="45">
        <v>113</v>
      </c>
      <c r="AB379" s="45">
        <v>161</v>
      </c>
      <c r="AC379" s="45">
        <v>208</v>
      </c>
      <c r="AD379" s="45">
        <v>330</v>
      </c>
      <c r="AE379" s="45">
        <v>330</v>
      </c>
      <c r="AF379" s="45">
        <v>396</v>
      </c>
      <c r="AG379" s="45">
        <v>396</v>
      </c>
      <c r="AH379" s="45">
        <v>396</v>
      </c>
      <c r="AI379" s="45">
        <v>428</v>
      </c>
      <c r="AJ379" s="45">
        <v>472</v>
      </c>
      <c r="AK379" s="45">
        <v>471</v>
      </c>
      <c r="AL379" s="45">
        <v>457</v>
      </c>
      <c r="AM379" s="45">
        <v>685</v>
      </c>
      <c r="AN379">
        <v>640</v>
      </c>
      <c r="AO379">
        <v>593</v>
      </c>
      <c r="AP379">
        <v>520</v>
      </c>
      <c r="AQ379">
        <v>520</v>
      </c>
      <c r="AR379">
        <v>512</v>
      </c>
      <c r="AS379">
        <v>603</v>
      </c>
      <c r="AT379">
        <v>762</v>
      </c>
      <c r="AU379">
        <v>788</v>
      </c>
      <c r="AV379">
        <v>883</v>
      </c>
      <c r="AW379">
        <v>873</v>
      </c>
      <c r="AX379">
        <v>873</v>
      </c>
    </row>
    <row r="380" spans="1:50" ht="12.75">
      <c r="A380" s="45" t="s">
        <v>301</v>
      </c>
      <c r="B380" s="45">
        <v>302</v>
      </c>
      <c r="C380" s="45">
        <v>309</v>
      </c>
      <c r="D380" s="45">
        <v>794</v>
      </c>
      <c r="E380" s="45">
        <v>878</v>
      </c>
      <c r="F380" s="45">
        <v>1223</v>
      </c>
      <c r="G380" s="45">
        <v>1487</v>
      </c>
      <c r="H380" s="45">
        <v>1624</v>
      </c>
      <c r="I380" s="45">
        <v>2559</v>
      </c>
      <c r="J380" s="45">
        <v>2732</v>
      </c>
      <c r="K380" s="45">
        <v>2842</v>
      </c>
      <c r="L380" s="45">
        <v>2859</v>
      </c>
      <c r="M380" s="45">
        <v>3371</v>
      </c>
      <c r="N380" s="45">
        <v>3510</v>
      </c>
      <c r="O380" s="45">
        <v>3739</v>
      </c>
      <c r="P380" s="45">
        <v>3794</v>
      </c>
      <c r="Q380" s="45">
        <v>4121</v>
      </c>
      <c r="R380" s="45">
        <v>3869</v>
      </c>
      <c r="S380" s="45">
        <v>3888</v>
      </c>
      <c r="T380" s="45">
        <v>3861</v>
      </c>
      <c r="U380" s="45">
        <v>2926</v>
      </c>
      <c r="V380" s="45">
        <v>3077</v>
      </c>
      <c r="W380" s="45">
        <v>2942</v>
      </c>
      <c r="X380" s="45">
        <v>2893</v>
      </c>
      <c r="Y380" s="45">
        <v>2429</v>
      </c>
      <c r="Z380" s="45">
        <v>2378</v>
      </c>
      <c r="AA380" s="45">
        <v>2135</v>
      </c>
      <c r="AB380" s="45">
        <v>1643</v>
      </c>
      <c r="AC380" s="45">
        <v>1232</v>
      </c>
      <c r="AD380" s="45">
        <v>1188</v>
      </c>
      <c r="AE380" s="45">
        <v>899</v>
      </c>
      <c r="AF380" s="45">
        <v>1065</v>
      </c>
      <c r="AG380" s="45">
        <v>1065</v>
      </c>
      <c r="AH380" s="45">
        <v>741</v>
      </c>
      <c r="AI380" s="45">
        <v>741</v>
      </c>
      <c r="AJ380" s="45">
        <v>824</v>
      </c>
      <c r="AK380" s="45">
        <v>841</v>
      </c>
      <c r="AL380" s="45">
        <v>873</v>
      </c>
      <c r="AM380" s="45">
        <v>858</v>
      </c>
      <c r="AN380">
        <v>1106</v>
      </c>
      <c r="AO380">
        <v>1106</v>
      </c>
      <c r="AP380">
        <v>1015</v>
      </c>
      <c r="AQ380">
        <v>1026</v>
      </c>
      <c r="AR380">
        <v>883</v>
      </c>
      <c r="AS380">
        <v>1285</v>
      </c>
      <c r="AT380">
        <v>1318</v>
      </c>
      <c r="AU380">
        <v>1318</v>
      </c>
      <c r="AV380">
        <v>1526</v>
      </c>
      <c r="AW380">
        <v>1580</v>
      </c>
      <c r="AX380">
        <v>1987</v>
      </c>
    </row>
    <row r="381" spans="1:50" ht="12.75">
      <c r="A381" s="45" t="s">
        <v>240</v>
      </c>
      <c r="B381" s="45">
        <v>755</v>
      </c>
      <c r="C381" s="45">
        <v>787</v>
      </c>
      <c r="D381" s="45">
        <v>1156</v>
      </c>
      <c r="E381" s="45">
        <v>1344</v>
      </c>
      <c r="F381" s="45">
        <v>1428</v>
      </c>
      <c r="G381" s="45">
        <v>1419</v>
      </c>
      <c r="H381" s="45">
        <v>1584</v>
      </c>
      <c r="I381" s="45">
        <v>1718</v>
      </c>
      <c r="J381" s="45">
        <v>1718</v>
      </c>
      <c r="K381" s="45">
        <v>1662</v>
      </c>
      <c r="L381" s="45">
        <v>1746</v>
      </c>
      <c r="M381" s="45">
        <v>1945</v>
      </c>
      <c r="N381" s="45">
        <v>1899</v>
      </c>
      <c r="O381" s="45">
        <v>1991</v>
      </c>
      <c r="P381" s="45">
        <v>1708</v>
      </c>
      <c r="Q381" s="45">
        <v>1432</v>
      </c>
      <c r="R381" s="45">
        <v>1374</v>
      </c>
      <c r="S381" s="45">
        <v>1211</v>
      </c>
      <c r="T381" s="45">
        <v>1046</v>
      </c>
      <c r="U381" s="45">
        <v>822</v>
      </c>
      <c r="V381" s="45">
        <v>822</v>
      </c>
      <c r="W381" s="45">
        <v>602</v>
      </c>
      <c r="X381" s="45">
        <v>491</v>
      </c>
      <c r="Y381" s="45">
        <v>346</v>
      </c>
      <c r="Z381" s="45">
        <v>346</v>
      </c>
      <c r="AA381" s="45">
        <v>247</v>
      </c>
      <c r="AB381" s="45">
        <v>161</v>
      </c>
      <c r="AC381" s="45">
        <v>186</v>
      </c>
      <c r="AD381" s="45">
        <v>261</v>
      </c>
      <c r="AE381" s="45">
        <v>361</v>
      </c>
      <c r="AF381" s="45">
        <v>396</v>
      </c>
      <c r="AG381" s="45">
        <v>457</v>
      </c>
      <c r="AH381" s="45">
        <v>581</v>
      </c>
      <c r="AI381" s="45">
        <v>615</v>
      </c>
      <c r="AJ381" s="45">
        <v>778</v>
      </c>
      <c r="AK381" s="45">
        <v>756</v>
      </c>
      <c r="AL381" s="45">
        <v>839</v>
      </c>
      <c r="AM381" s="45">
        <v>814</v>
      </c>
      <c r="AN381">
        <v>845</v>
      </c>
      <c r="AO381">
        <v>780</v>
      </c>
      <c r="AP381">
        <v>679</v>
      </c>
      <c r="AQ381">
        <v>646</v>
      </c>
      <c r="AR381">
        <v>695</v>
      </c>
      <c r="AS381">
        <v>738</v>
      </c>
      <c r="AT381">
        <v>614</v>
      </c>
      <c r="AU381">
        <v>652</v>
      </c>
      <c r="AV381">
        <v>498</v>
      </c>
      <c r="AW381">
        <v>577</v>
      </c>
      <c r="AX381">
        <v>618</v>
      </c>
    </row>
    <row r="382" spans="1:21" ht="12.75">
      <c r="A382" s="63"/>
      <c r="B382" s="64"/>
      <c r="C382" s="64"/>
      <c r="D382" s="64"/>
      <c r="E382" s="64"/>
      <c r="F382" s="64"/>
      <c r="G382" s="64"/>
      <c r="H382" s="64"/>
      <c r="I382" s="64"/>
      <c r="J382" s="64"/>
      <c r="K382" s="64"/>
      <c r="L382" s="64"/>
      <c r="M382" s="64"/>
      <c r="N382" s="64"/>
      <c r="O382" s="64"/>
      <c r="P382" s="64"/>
      <c r="Q382" s="64"/>
      <c r="R382" s="64"/>
      <c r="S382" s="64"/>
      <c r="T382" s="64"/>
      <c r="U382" s="64"/>
    </row>
    <row r="383" spans="1:21" ht="12.75">
      <c r="A383" t="s">
        <v>296</v>
      </c>
      <c r="B383" s="45">
        <v>164</v>
      </c>
      <c r="C383" s="64"/>
      <c r="D383" s="64"/>
      <c r="E383" s="64"/>
      <c r="F383" s="64"/>
      <c r="G383" s="64"/>
      <c r="H383" s="64"/>
      <c r="I383" s="64"/>
      <c r="J383" s="64"/>
      <c r="K383" s="64"/>
      <c r="L383" s="64"/>
      <c r="M383" s="64"/>
      <c r="N383" s="64"/>
      <c r="O383" s="64"/>
      <c r="P383" s="64"/>
      <c r="Q383" s="64"/>
      <c r="R383" s="64"/>
      <c r="S383" s="64"/>
      <c r="T383" s="64"/>
      <c r="U383" s="64"/>
    </row>
    <row r="384" spans="1:21" ht="12.75">
      <c r="A384" s="297" t="s">
        <v>309</v>
      </c>
      <c r="B384" s="45">
        <v>183</v>
      </c>
      <c r="C384" s="64"/>
      <c r="D384" s="64"/>
      <c r="E384" s="64"/>
      <c r="F384" s="64"/>
      <c r="G384" s="64"/>
      <c r="H384" s="64"/>
      <c r="I384" s="64"/>
      <c r="J384" s="64"/>
      <c r="K384" s="64"/>
      <c r="L384" s="64"/>
      <c r="M384" s="64"/>
      <c r="N384" s="64"/>
      <c r="O384" s="64"/>
      <c r="P384" s="64"/>
      <c r="Q384" s="64"/>
      <c r="R384" s="64"/>
      <c r="S384" s="64"/>
      <c r="T384" s="64"/>
      <c r="U384" s="64"/>
    </row>
    <row r="385" spans="1:21" ht="12.75">
      <c r="A385" s="297" t="s">
        <v>308</v>
      </c>
      <c r="B385">
        <v>139</v>
      </c>
      <c r="C385" s="64"/>
      <c r="D385" s="64"/>
      <c r="E385" s="64"/>
      <c r="F385" s="64"/>
      <c r="G385" s="64"/>
      <c r="H385" s="64"/>
      <c r="I385" s="64"/>
      <c r="J385" s="64"/>
      <c r="K385" s="64"/>
      <c r="L385" s="64"/>
      <c r="M385" s="64"/>
      <c r="N385" s="64"/>
      <c r="O385" s="64"/>
      <c r="P385" s="64"/>
      <c r="Q385" s="64"/>
      <c r="R385" s="64"/>
      <c r="S385" s="64"/>
      <c r="T385" s="64"/>
      <c r="U385" s="64"/>
    </row>
    <row r="386" spans="1:21" ht="12.75">
      <c r="A386" s="297" t="s">
        <v>326</v>
      </c>
      <c r="B386" s="45">
        <v>387</v>
      </c>
      <c r="C386" s="64"/>
      <c r="D386" s="64"/>
      <c r="E386" s="64"/>
      <c r="F386" s="64"/>
      <c r="G386" s="64"/>
      <c r="H386" s="64"/>
      <c r="I386" s="64"/>
      <c r="J386" s="64"/>
      <c r="K386" s="64"/>
      <c r="L386" s="64"/>
      <c r="M386" s="64"/>
      <c r="N386" s="64"/>
      <c r="O386" s="64"/>
      <c r="P386" s="64"/>
      <c r="Q386" s="64"/>
      <c r="R386" s="64"/>
      <c r="S386" s="64"/>
      <c r="T386" s="64"/>
      <c r="U386" s="64"/>
    </row>
    <row r="387" spans="2:21" ht="12.75">
      <c r="B387" s="45"/>
      <c r="C387" s="64"/>
      <c r="D387" s="64"/>
      <c r="E387" s="64"/>
      <c r="F387" s="64"/>
      <c r="G387" s="64"/>
      <c r="H387" s="64"/>
      <c r="I387" s="64"/>
      <c r="J387" s="64"/>
      <c r="K387" s="64"/>
      <c r="L387" s="64"/>
      <c r="M387" s="64"/>
      <c r="N387" s="64"/>
      <c r="O387" s="64"/>
      <c r="P387" s="64"/>
      <c r="Q387" s="64"/>
      <c r="R387" s="64"/>
      <c r="S387" s="64"/>
      <c r="T387" s="64"/>
      <c r="U387" s="64"/>
    </row>
    <row r="388" spans="1:21" ht="12.75">
      <c r="A388" s="63"/>
      <c r="B388" s="64"/>
      <c r="C388" s="64"/>
      <c r="D388" s="64"/>
      <c r="E388" s="64"/>
      <c r="F388" s="64"/>
      <c r="G388" s="64"/>
      <c r="H388" s="64"/>
      <c r="I388" s="64"/>
      <c r="J388" s="64"/>
      <c r="K388" s="64"/>
      <c r="L388" s="64"/>
      <c r="M388" s="64"/>
      <c r="N388" s="64"/>
      <c r="O388" s="64"/>
      <c r="P388" s="64"/>
      <c r="Q388" s="64"/>
      <c r="R388" s="64"/>
      <c r="S388" s="64"/>
      <c r="T388" s="64"/>
      <c r="U388" s="64"/>
    </row>
    <row r="389" spans="1:21" ht="12.75">
      <c r="A389" s="63"/>
      <c r="B389" s="64"/>
      <c r="C389" s="64"/>
      <c r="D389" s="64"/>
      <c r="E389" s="64"/>
      <c r="F389" s="64"/>
      <c r="G389" s="64"/>
      <c r="H389" s="64"/>
      <c r="I389" s="64"/>
      <c r="J389" s="64"/>
      <c r="K389" s="64"/>
      <c r="L389" s="64"/>
      <c r="M389" s="64"/>
      <c r="N389" s="64"/>
      <c r="O389" s="64"/>
      <c r="P389" s="64"/>
      <c r="Q389" s="64"/>
      <c r="R389" s="64"/>
      <c r="S389" s="64"/>
      <c r="T389" s="64"/>
      <c r="U389" s="64"/>
    </row>
    <row r="390" spans="1:21" ht="12.75">
      <c r="A390" s="63"/>
      <c r="B390" s="64"/>
      <c r="C390" s="64"/>
      <c r="D390" s="64"/>
      <c r="E390" s="64"/>
      <c r="F390" s="64"/>
      <c r="G390" s="64"/>
      <c r="H390" s="64"/>
      <c r="I390" s="64"/>
      <c r="J390" s="64"/>
      <c r="K390" s="64"/>
      <c r="L390" s="64"/>
      <c r="M390" s="64"/>
      <c r="N390" s="64"/>
      <c r="O390" s="64"/>
      <c r="P390" s="64"/>
      <c r="Q390" s="64"/>
      <c r="R390" s="64"/>
      <c r="S390" s="64"/>
      <c r="T390" s="64"/>
      <c r="U390" s="64"/>
    </row>
    <row r="392" spans="1:33" ht="12.75">
      <c r="A392" s="22" t="s">
        <v>303</v>
      </c>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row>
    <row r="394" ht="12.75">
      <c r="A394" t="s">
        <v>100</v>
      </c>
    </row>
    <row r="395" spans="2:26" ht="12.75">
      <c r="B395" s="63">
        <v>40603</v>
      </c>
      <c r="C395" s="63">
        <v>40634</v>
      </c>
      <c r="D395" s="63">
        <v>40664</v>
      </c>
      <c r="E395" s="63">
        <v>40695</v>
      </c>
      <c r="F395" s="63">
        <v>40725</v>
      </c>
      <c r="G395" s="63">
        <v>40756</v>
      </c>
      <c r="H395" s="63">
        <v>40787</v>
      </c>
      <c r="I395" s="63">
        <v>40817</v>
      </c>
      <c r="J395" s="63">
        <v>40848</v>
      </c>
      <c r="K395" s="63">
        <v>40878</v>
      </c>
      <c r="L395" s="63">
        <v>40909</v>
      </c>
      <c r="M395" s="63">
        <v>40940</v>
      </c>
      <c r="N395" s="63">
        <v>40969</v>
      </c>
      <c r="O395" s="63">
        <v>41000</v>
      </c>
      <c r="P395" s="63">
        <v>41030</v>
      </c>
      <c r="Q395" s="63">
        <v>41061</v>
      </c>
      <c r="R395" s="63">
        <v>41091</v>
      </c>
      <c r="S395" s="63">
        <v>41122</v>
      </c>
      <c r="T395" s="63">
        <v>41153</v>
      </c>
      <c r="U395" s="63">
        <v>41183</v>
      </c>
      <c r="V395" s="63">
        <v>41214</v>
      </c>
      <c r="W395" s="63">
        <v>41244</v>
      </c>
      <c r="X395" s="63">
        <v>41275</v>
      </c>
      <c r="Y395" s="63">
        <v>41306</v>
      </c>
      <c r="Z395" s="63">
        <v>41334</v>
      </c>
    </row>
    <row r="396" spans="1:26" ht="12.75">
      <c r="A396" s="45" t="s">
        <v>497</v>
      </c>
      <c r="B396" s="205">
        <v>0.6127567908369673</v>
      </c>
      <c r="C396" s="205">
        <v>0.6153302459042335</v>
      </c>
      <c r="D396" s="205">
        <v>0.6177852384421288</v>
      </c>
      <c r="E396" s="205">
        <v>0.6195634772399808</v>
      </c>
      <c r="F396" s="205">
        <v>0.6248665437251286</v>
      </c>
      <c r="G396" s="205">
        <v>0.6278977376440145</v>
      </c>
      <c r="H396" s="205">
        <v>0.630377892889066</v>
      </c>
      <c r="I396" s="205">
        <v>0.6309460845161639</v>
      </c>
      <c r="J396" s="205">
        <v>0.6317840395970823</v>
      </c>
      <c r="K396" s="205">
        <v>0.6324928197791877</v>
      </c>
      <c r="L396" s="205">
        <v>0.6307257552191724</v>
      </c>
      <c r="M396" s="205">
        <v>0.6293598911946651</v>
      </c>
      <c r="N396" s="205">
        <v>0.6288733715016933</v>
      </c>
      <c r="O396" s="205">
        <v>0.6280445256687157</v>
      </c>
      <c r="P396" s="205">
        <v>0.6253921265408916</v>
      </c>
      <c r="Q396" s="205">
        <v>0.6237116851827065</v>
      </c>
      <c r="R396" s="205">
        <v>0.6219081674486403</v>
      </c>
      <c r="S396" s="205">
        <v>0.6194918821749172</v>
      </c>
      <c r="T396" s="205">
        <v>0.6152959522679504</v>
      </c>
      <c r="U396" s="205">
        <v>0.6125016897219844</v>
      </c>
      <c r="V396" s="205">
        <v>0.6084409024581884</v>
      </c>
      <c r="W396" s="205">
        <v>0.6059973514690369</v>
      </c>
      <c r="X396" s="205">
        <v>0.6039367530714038</v>
      </c>
      <c r="Y396" s="205">
        <v>0.6020183465934869</v>
      </c>
      <c r="Z396" s="205">
        <v>0.5995224250196226</v>
      </c>
    </row>
    <row r="397" spans="1:26" ht="12.75">
      <c r="A397" s="45" t="s">
        <v>492</v>
      </c>
      <c r="B397" s="205">
        <v>0.591</v>
      </c>
      <c r="C397" s="205">
        <v>0.595</v>
      </c>
      <c r="D397" s="205">
        <v>0.597</v>
      </c>
      <c r="E397" s="205">
        <v>0.598</v>
      </c>
      <c r="F397" s="205">
        <v>0.6004954521925608</v>
      </c>
      <c r="G397" s="205">
        <v>0.6036731828092088</v>
      </c>
      <c r="H397" s="205">
        <v>0.6019815889681689</v>
      </c>
      <c r="I397" s="205">
        <v>0.6028266191853995</v>
      </c>
      <c r="J397" s="205">
        <v>0.6033942558746737</v>
      </c>
      <c r="K397" s="205">
        <v>0.6044335900807816</v>
      </c>
      <c r="L397" s="205">
        <v>0.6026026778998044</v>
      </c>
      <c r="M397" s="205">
        <v>0.6019581999623423</v>
      </c>
      <c r="N397" s="205">
        <v>0.600689707442777</v>
      </c>
      <c r="O397" s="205">
        <v>0.600570559147965</v>
      </c>
      <c r="P397" s="205">
        <v>0.599068040612214</v>
      </c>
      <c r="Q397" s="205">
        <v>0.597843480911377</v>
      </c>
      <c r="R397" s="205">
        <v>0.5970985181439851</v>
      </c>
      <c r="S397" s="205">
        <v>0.5935126337002015</v>
      </c>
      <c r="T397" s="205">
        <v>0.5935655595417197</v>
      </c>
      <c r="U397" s="205">
        <v>0.5892925723941931</v>
      </c>
      <c r="V397" s="205">
        <v>0.5852696857175669</v>
      </c>
      <c r="W397" s="205">
        <v>0.5820975182036522</v>
      </c>
      <c r="X397" s="205">
        <v>0.5791867207336946</v>
      </c>
      <c r="Y397" s="205">
        <v>0.5784711271307351</v>
      </c>
      <c r="Z397" s="205">
        <v>0.5765545744880707</v>
      </c>
    </row>
    <row r="398" spans="1:26" ht="12.75">
      <c r="A398" s="45" t="s">
        <v>493</v>
      </c>
      <c r="B398" s="205">
        <v>0.621</v>
      </c>
      <c r="C398" s="205">
        <v>0.625</v>
      </c>
      <c r="D398" s="205">
        <v>0.627</v>
      </c>
      <c r="E398" s="205">
        <v>0.63</v>
      </c>
      <c r="F398" s="205">
        <v>0.6362690871271215</v>
      </c>
      <c r="G398" s="205">
        <v>0.6386960600375234</v>
      </c>
      <c r="H398" s="205">
        <v>0.6403186274509803</v>
      </c>
      <c r="I398" s="205">
        <v>0.6418283987344761</v>
      </c>
      <c r="J398" s="205">
        <v>0.6425086447823409</v>
      </c>
      <c r="K398" s="205">
        <v>0.6425759946886708</v>
      </c>
      <c r="L398" s="205">
        <v>0.6394002657050674</v>
      </c>
      <c r="M398" s="205">
        <v>0.6379605013292822</v>
      </c>
      <c r="N398" s="205">
        <v>0.638744454515098</v>
      </c>
      <c r="O398" s="205">
        <v>0.637816053351245</v>
      </c>
      <c r="P398" s="205">
        <v>0.6354331085282441</v>
      </c>
      <c r="Q398" s="205">
        <v>0.6318142486299394</v>
      </c>
      <c r="R398" s="205">
        <v>0.6319138521781693</v>
      </c>
      <c r="S398" s="205">
        <v>0.6307730182176268</v>
      </c>
      <c r="T398" s="205">
        <v>0.6241407887680983</v>
      </c>
      <c r="U398" s="205">
        <v>0.6219797349961029</v>
      </c>
      <c r="V398" s="205">
        <v>0.6176713459950454</v>
      </c>
      <c r="W398" s="205">
        <v>0.6149419682044279</v>
      </c>
      <c r="X398" s="205">
        <v>0.6145000974468915</v>
      </c>
      <c r="Y398" s="205">
        <v>0.6128502415458937</v>
      </c>
      <c r="Z398" s="205">
        <v>0.6088931851135815</v>
      </c>
    </row>
    <row r="399" spans="1:26" ht="12.75">
      <c r="A399" s="45" t="s">
        <v>494</v>
      </c>
      <c r="B399" s="205">
        <v>0.649</v>
      </c>
      <c r="C399" s="205">
        <v>0.654</v>
      </c>
      <c r="D399" s="205">
        <v>0.655</v>
      </c>
      <c r="E399" s="205">
        <v>0.657</v>
      </c>
      <c r="F399" s="205">
        <v>0.6658624849215923</v>
      </c>
      <c r="G399" s="205">
        <v>0.6704088371255328</v>
      </c>
      <c r="H399" s="205">
        <v>0.6767384355587721</v>
      </c>
      <c r="I399" s="205">
        <v>0.6754587155963303</v>
      </c>
      <c r="J399" s="205">
        <v>0.6785539814362481</v>
      </c>
      <c r="K399" s="205">
        <v>0.6774431016502055</v>
      </c>
      <c r="L399" s="205">
        <v>0.6772202678516324</v>
      </c>
      <c r="M399" s="205">
        <v>0.6757461065955203</v>
      </c>
      <c r="N399" s="205">
        <v>0.6744840525328331</v>
      </c>
      <c r="O399" s="205">
        <v>0.6723585912486659</v>
      </c>
      <c r="P399" s="205">
        <v>0.6698136801300487</v>
      </c>
      <c r="Q399" s="205">
        <v>0.6691947920616863</v>
      </c>
      <c r="R399" s="205">
        <v>0.6635043562439497</v>
      </c>
      <c r="S399" s="205">
        <v>0.6592578275995361</v>
      </c>
      <c r="T399" s="205">
        <v>0.6516724336793541</v>
      </c>
      <c r="U399" s="205">
        <v>0.6501024590163934</v>
      </c>
      <c r="V399" s="205">
        <v>0.6467509255713009</v>
      </c>
      <c r="W399" s="205">
        <v>0.6449465531588043</v>
      </c>
      <c r="X399" s="205">
        <v>0.6436133122028526</v>
      </c>
      <c r="Y399" s="205">
        <v>0.6404018703399469</v>
      </c>
      <c r="Z399" s="205">
        <v>0.6393998367756921</v>
      </c>
    </row>
    <row r="400" spans="1:26" ht="12.75">
      <c r="A400" s="45" t="s">
        <v>495</v>
      </c>
      <c r="B400" s="205">
        <v>0.611</v>
      </c>
      <c r="C400" s="205">
        <v>0.624</v>
      </c>
      <c r="D400" s="205">
        <v>0.627</v>
      </c>
      <c r="E400" s="205">
        <v>0.63</v>
      </c>
      <c r="F400" s="205">
        <v>0.6329017517136329</v>
      </c>
      <c r="G400" s="205">
        <v>0.6340741864522491</v>
      </c>
      <c r="H400" s="205">
        <v>0.6382104542341931</v>
      </c>
      <c r="I400" s="205">
        <v>0.6407729911396273</v>
      </c>
      <c r="J400" s="205">
        <v>0.6391760471705338</v>
      </c>
      <c r="K400" s="205">
        <v>0.6410058623881518</v>
      </c>
      <c r="L400" s="205">
        <v>0.6367785857960699</v>
      </c>
      <c r="M400" s="205">
        <v>0.6343272053143828</v>
      </c>
      <c r="N400" s="205">
        <v>0.6343283582089553</v>
      </c>
      <c r="O400" s="205">
        <v>0.633619344773791</v>
      </c>
      <c r="P400" s="205">
        <v>0.6311929468674417</v>
      </c>
      <c r="Q400" s="205">
        <v>0.6272951275733248</v>
      </c>
      <c r="R400" s="205">
        <v>0.6271364925070879</v>
      </c>
      <c r="S400" s="205">
        <v>0.6277957860615884</v>
      </c>
      <c r="T400" s="205">
        <v>0.6236171236171236</v>
      </c>
      <c r="U400" s="205">
        <v>0.61929378081756</v>
      </c>
      <c r="V400" s="205">
        <v>0.6167669411019633</v>
      </c>
      <c r="W400" s="205">
        <v>0.6160240677697728</v>
      </c>
      <c r="X400" s="205">
        <v>0.6156521739130435</v>
      </c>
      <c r="Y400" s="205">
        <v>0.6138932496075353</v>
      </c>
      <c r="Z400" s="205">
        <v>0.6122705162403892</v>
      </c>
    </row>
    <row r="401" spans="1:26" ht="12.75">
      <c r="A401" t="s">
        <v>496</v>
      </c>
      <c r="B401" s="205">
        <v>0.6</v>
      </c>
      <c r="C401" s="205">
        <v>0.601</v>
      </c>
      <c r="D401" s="205">
        <v>0.606</v>
      </c>
      <c r="E401" s="205">
        <v>0.607</v>
      </c>
      <c r="F401" s="205">
        <v>0.6158260994332448</v>
      </c>
      <c r="G401" s="205">
        <v>0.6191427144996791</v>
      </c>
      <c r="H401" s="205">
        <v>0.6235243614509551</v>
      </c>
      <c r="I401" s="205">
        <v>0.6221250985168733</v>
      </c>
      <c r="J401" s="205">
        <v>0.6235599078341014</v>
      </c>
      <c r="K401" s="205">
        <v>0.625919720259343</v>
      </c>
      <c r="L401" s="205">
        <v>0.6268054842730405</v>
      </c>
      <c r="M401" s="205">
        <v>0.6250549450549451</v>
      </c>
      <c r="N401" s="205">
        <v>0.6247978832867852</v>
      </c>
      <c r="O401" s="205">
        <v>0.6240407319952774</v>
      </c>
      <c r="P401" s="205">
        <v>0.6192409923213231</v>
      </c>
      <c r="Q401" s="205">
        <v>0.619824810960545</v>
      </c>
      <c r="R401" s="205">
        <v>0.6158274485723058</v>
      </c>
      <c r="S401" s="205">
        <v>0.6137142857142858</v>
      </c>
      <c r="T401" s="205">
        <v>0.6090356871678057</v>
      </c>
      <c r="U401" s="205">
        <v>0.608149045743714</v>
      </c>
      <c r="V401" s="205">
        <v>0.6028823662566966</v>
      </c>
      <c r="W401" s="205">
        <v>0.5999246987951807</v>
      </c>
      <c r="X401" s="205">
        <v>0.5952044083699456</v>
      </c>
      <c r="Y401" s="205">
        <v>0.5924863990589619</v>
      </c>
      <c r="Z401" s="205">
        <v>0.5879932397678007</v>
      </c>
    </row>
    <row r="402" spans="1:14" ht="12.75">
      <c r="A402" s="45"/>
      <c r="B402" s="205"/>
      <c r="C402" s="205"/>
      <c r="D402" s="205"/>
      <c r="E402" s="205"/>
      <c r="F402" s="205"/>
      <c r="G402" s="205"/>
      <c r="H402" s="205"/>
      <c r="I402" s="205"/>
      <c r="J402" s="205"/>
      <c r="K402" s="205"/>
      <c r="L402" s="205"/>
      <c r="M402" s="205"/>
      <c r="N402" s="205"/>
    </row>
    <row r="403" spans="1:14" ht="12.75">
      <c r="A403" s="45"/>
      <c r="B403" s="205"/>
      <c r="C403" s="205"/>
      <c r="D403" s="205"/>
      <c r="E403" s="205"/>
      <c r="F403" s="205"/>
      <c r="G403" s="205"/>
      <c r="H403" s="205"/>
      <c r="I403" s="205"/>
      <c r="J403" s="205"/>
      <c r="K403" s="205"/>
      <c r="L403" s="205"/>
      <c r="M403" s="205"/>
      <c r="N403" s="205"/>
    </row>
    <row r="404" spans="1:26" ht="12.75">
      <c r="A404" s="45" t="s">
        <v>442</v>
      </c>
      <c r="B404" s="53">
        <v>0.57</v>
      </c>
      <c r="C404" s="53">
        <v>0.57</v>
      </c>
      <c r="D404" s="53">
        <v>0.57</v>
      </c>
      <c r="E404" s="53">
        <v>0.57</v>
      </c>
      <c r="F404" s="53">
        <v>0.57</v>
      </c>
      <c r="G404" s="53">
        <v>0.57</v>
      </c>
      <c r="H404" s="53">
        <v>0.57</v>
      </c>
      <c r="I404" s="53">
        <v>0.57</v>
      </c>
      <c r="J404" s="53">
        <v>0.57</v>
      </c>
      <c r="K404" s="53">
        <v>0.57</v>
      </c>
      <c r="L404" s="53">
        <v>0.57</v>
      </c>
      <c r="M404" s="53">
        <v>0.57</v>
      </c>
      <c r="N404" s="53">
        <v>0.57</v>
      </c>
      <c r="O404" s="53">
        <v>0.57</v>
      </c>
      <c r="P404" s="53">
        <v>0.57</v>
      </c>
      <c r="Q404" s="53">
        <v>0.57</v>
      </c>
      <c r="R404" s="53">
        <v>0.57</v>
      </c>
      <c r="S404" s="53">
        <v>0.57</v>
      </c>
      <c r="T404" s="53">
        <v>0.57</v>
      </c>
      <c r="U404" s="53">
        <v>0.57</v>
      </c>
      <c r="V404" s="53">
        <v>0.57</v>
      </c>
      <c r="W404" s="53">
        <v>0.57</v>
      </c>
      <c r="X404" s="53">
        <v>0.57</v>
      </c>
      <c r="Y404" s="53">
        <v>0.57</v>
      </c>
      <c r="Z404" s="53">
        <v>0.57</v>
      </c>
    </row>
    <row r="405" spans="1:26" ht="12.75">
      <c r="A405" s="45" t="s">
        <v>443</v>
      </c>
      <c r="B405" s="53">
        <v>0.6</v>
      </c>
      <c r="C405" s="53">
        <v>0.6</v>
      </c>
      <c r="D405" s="53">
        <v>0.6</v>
      </c>
      <c r="E405" s="53">
        <v>0.6</v>
      </c>
      <c r="F405" s="53">
        <v>0.6</v>
      </c>
      <c r="G405" s="53">
        <v>0.6</v>
      </c>
      <c r="H405" s="53">
        <v>0.6</v>
      </c>
      <c r="I405" s="53">
        <v>0.6</v>
      </c>
      <c r="J405" s="53">
        <v>0.6</v>
      </c>
      <c r="K405" s="53">
        <v>0.6</v>
      </c>
      <c r="L405" s="53">
        <v>0.62</v>
      </c>
      <c r="M405" s="53">
        <v>0.62</v>
      </c>
      <c r="N405" s="53">
        <v>0.62</v>
      </c>
      <c r="O405" s="53">
        <v>0.62</v>
      </c>
      <c r="P405" s="53">
        <v>0.62</v>
      </c>
      <c r="Q405" s="53">
        <v>0.62</v>
      </c>
      <c r="R405" s="53">
        <v>0.62</v>
      </c>
      <c r="S405" s="53">
        <v>0.62</v>
      </c>
      <c r="T405" s="53">
        <v>0.62</v>
      </c>
      <c r="U405" s="53">
        <v>0.62</v>
      </c>
      <c r="V405" s="53">
        <v>0.62</v>
      </c>
      <c r="W405" s="53">
        <v>0.62</v>
      </c>
      <c r="X405" s="53">
        <v>0.61</v>
      </c>
      <c r="Y405" s="53">
        <v>0.61</v>
      </c>
      <c r="Z405" s="53">
        <v>0.61</v>
      </c>
    </row>
    <row r="407" spans="1:13" ht="12.75">
      <c r="A407" t="s">
        <v>387</v>
      </c>
      <c r="C407" s="63"/>
      <c r="D407" s="63"/>
      <c r="E407" s="63"/>
      <c r="F407" s="63"/>
      <c r="G407" s="63"/>
      <c r="H407" s="63"/>
      <c r="I407" s="63"/>
      <c r="J407" s="63"/>
      <c r="K407" s="63"/>
      <c r="L407" s="63"/>
      <c r="M407" s="63"/>
    </row>
    <row r="408" spans="2:26" ht="12.75">
      <c r="B408" s="63">
        <v>40603</v>
      </c>
      <c r="C408" s="63">
        <v>40634</v>
      </c>
      <c r="D408" s="63">
        <v>40664</v>
      </c>
      <c r="E408" s="63">
        <v>40695</v>
      </c>
      <c r="F408" s="63">
        <v>40725</v>
      </c>
      <c r="G408" s="63">
        <v>40756</v>
      </c>
      <c r="H408" s="63">
        <v>40787</v>
      </c>
      <c r="I408" s="63">
        <v>40817</v>
      </c>
      <c r="J408" s="63">
        <v>40848</v>
      </c>
      <c r="K408" s="63">
        <v>40878</v>
      </c>
      <c r="L408" s="63">
        <v>40909</v>
      </c>
      <c r="M408" s="63">
        <v>40940</v>
      </c>
      <c r="N408" s="63">
        <v>40969</v>
      </c>
      <c r="O408" s="63">
        <v>41000</v>
      </c>
      <c r="P408" s="63">
        <v>41030</v>
      </c>
      <c r="Q408" s="63">
        <v>41061</v>
      </c>
      <c r="R408" s="63">
        <v>41091</v>
      </c>
      <c r="S408" s="63">
        <v>41122</v>
      </c>
      <c r="T408" s="63">
        <v>41153</v>
      </c>
      <c r="U408" s="63">
        <v>41183</v>
      </c>
      <c r="V408" s="63">
        <v>41214</v>
      </c>
      <c r="W408" s="63">
        <v>41244</v>
      </c>
      <c r="X408" s="63">
        <v>41275</v>
      </c>
      <c r="Y408" s="63">
        <v>41306</v>
      </c>
      <c r="Z408" s="63">
        <v>41334</v>
      </c>
    </row>
    <row r="409" spans="1:26" ht="12.75">
      <c r="A409" s="45" t="s">
        <v>497</v>
      </c>
      <c r="B409" s="205">
        <v>0.5157896967813038</v>
      </c>
      <c r="C409" s="205">
        <v>0.519081038418055</v>
      </c>
      <c r="D409" s="205">
        <v>0.5220531099625735</v>
      </c>
      <c r="E409" s="205">
        <v>0.5239258617107403</v>
      </c>
      <c r="F409" s="205">
        <v>0.5273358590397044</v>
      </c>
      <c r="G409" s="205">
        <v>0.5291184225610455</v>
      </c>
      <c r="H409" s="205">
        <v>0.5303387758037833</v>
      </c>
      <c r="I409" s="205">
        <v>0.5305682541519589</v>
      </c>
      <c r="J409" s="205">
        <v>0.5313115886695029</v>
      </c>
      <c r="K409" s="205">
        <v>0.5310323592803836</v>
      </c>
      <c r="L409" s="205">
        <v>0.5287223118673904</v>
      </c>
      <c r="M409" s="205">
        <v>0.5271138223304103</v>
      </c>
      <c r="N409" s="205">
        <v>0.5242321020859041</v>
      </c>
      <c r="O409" s="205">
        <v>0.5228961131582075</v>
      </c>
      <c r="P409" s="205">
        <v>0.5203016198376462</v>
      </c>
      <c r="Q409" s="205">
        <v>0.5189416537406037</v>
      </c>
      <c r="R409" s="205">
        <v>0.5162288522919695</v>
      </c>
      <c r="S409" s="205">
        <v>0.5133468225419664</v>
      </c>
      <c r="T409" s="205">
        <v>0.5107757333174024</v>
      </c>
      <c r="U409" s="205">
        <v>0.5086981171485692</v>
      </c>
      <c r="V409" s="205">
        <v>0.5053788222349433</v>
      </c>
      <c r="W409" s="205">
        <v>0.501163169748696</v>
      </c>
      <c r="X409" s="205">
        <v>0.4990765608329348</v>
      </c>
      <c r="Y409" s="205">
        <v>0.4961207938636014</v>
      </c>
      <c r="Z409" s="205">
        <v>0.4945514705882353</v>
      </c>
    </row>
    <row r="410" spans="1:26" ht="12.75">
      <c r="A410" s="45" t="s">
        <v>492</v>
      </c>
      <c r="B410" s="205">
        <v>0.494</v>
      </c>
      <c r="C410" s="205">
        <v>0.497</v>
      </c>
      <c r="D410" s="205">
        <v>0.501</v>
      </c>
      <c r="E410" s="205">
        <v>0.503</v>
      </c>
      <c r="F410" s="205">
        <v>0.5074911093266032</v>
      </c>
      <c r="G410" s="205">
        <v>0.5094123836318305</v>
      </c>
      <c r="H410" s="205">
        <v>0.5103454603844566</v>
      </c>
      <c r="I410" s="205">
        <v>0.5102487333026255</v>
      </c>
      <c r="J410" s="205">
        <v>0.511699093291283</v>
      </c>
      <c r="K410" s="205">
        <v>0.51124409743326</v>
      </c>
      <c r="L410" s="205">
        <v>0.5086184956386941</v>
      </c>
      <c r="M410" s="205">
        <v>0.5062992672045123</v>
      </c>
      <c r="N410" s="205">
        <v>0.503052106301497</v>
      </c>
      <c r="O410" s="205">
        <v>0.5023633470610258</v>
      </c>
      <c r="P410" s="205">
        <v>0.5000348084375653</v>
      </c>
      <c r="Q410" s="205">
        <v>0.49770760233918127</v>
      </c>
      <c r="R410" s="205">
        <v>0.49308723254173525</v>
      </c>
      <c r="S410" s="205">
        <v>0.48951180509829745</v>
      </c>
      <c r="T410" s="205">
        <v>0.48778547360539126</v>
      </c>
      <c r="U410" s="205">
        <v>0.4855407615043214</v>
      </c>
      <c r="V410" s="205">
        <v>0.4823225866437321</v>
      </c>
      <c r="W410" s="205">
        <v>0.4789637257630578</v>
      </c>
      <c r="X410" s="205">
        <v>0.4757747000787438</v>
      </c>
      <c r="Y410" s="205">
        <v>0.473720529039678</v>
      </c>
      <c r="Z410" s="205">
        <v>0.4739790721363089</v>
      </c>
    </row>
    <row r="411" spans="1:26" ht="12.75">
      <c r="A411" s="45" t="s">
        <v>493</v>
      </c>
      <c r="B411" s="205">
        <v>0.531</v>
      </c>
      <c r="C411" s="205">
        <v>0.537</v>
      </c>
      <c r="D411" s="205">
        <v>0.538</v>
      </c>
      <c r="E411" s="205">
        <v>0.542</v>
      </c>
      <c r="F411" s="205">
        <v>0.5434375403694613</v>
      </c>
      <c r="G411" s="205">
        <v>0.5438862865449846</v>
      </c>
      <c r="H411" s="205">
        <v>0.5453662642022464</v>
      </c>
      <c r="I411" s="205">
        <v>0.5461189598355575</v>
      </c>
      <c r="J411" s="205">
        <v>0.5458631323403976</v>
      </c>
      <c r="K411" s="205">
        <v>0.5457668549532587</v>
      </c>
      <c r="L411" s="205">
        <v>0.5457414297103375</v>
      </c>
      <c r="M411" s="205">
        <v>0.5425549495951082</v>
      </c>
      <c r="N411" s="205">
        <v>0.5376618150110671</v>
      </c>
      <c r="O411" s="205">
        <v>0.5365828907756317</v>
      </c>
      <c r="P411" s="205">
        <v>0.5347500084059043</v>
      </c>
      <c r="Q411" s="205">
        <v>0.5316954807400667</v>
      </c>
      <c r="R411" s="205">
        <v>0.5318204911092295</v>
      </c>
      <c r="S411" s="205">
        <v>0.5307939732520738</v>
      </c>
      <c r="T411" s="205">
        <v>0.526917854718262</v>
      </c>
      <c r="U411" s="205">
        <v>0.5245194593493174</v>
      </c>
      <c r="V411" s="205">
        <v>0.521823110809895</v>
      </c>
      <c r="W411" s="205">
        <v>0.5171587649738485</v>
      </c>
      <c r="X411" s="205">
        <v>0.5132980505124941</v>
      </c>
      <c r="Y411" s="205">
        <v>0.5100913746360076</v>
      </c>
      <c r="Z411" s="205">
        <v>0.5078114523266729</v>
      </c>
    </row>
    <row r="412" spans="1:26" ht="12.75">
      <c r="A412" s="45" t="s">
        <v>494</v>
      </c>
      <c r="B412" s="205">
        <v>0.55</v>
      </c>
      <c r="C412" s="205">
        <v>0.556</v>
      </c>
      <c r="D412" s="205">
        <v>0.558</v>
      </c>
      <c r="E412" s="205">
        <v>0.56</v>
      </c>
      <c r="F412" s="205">
        <v>0.5621693730162381</v>
      </c>
      <c r="G412" s="205">
        <v>0.5630764994722592</v>
      </c>
      <c r="H412" s="205">
        <v>0.5645183709400917</v>
      </c>
      <c r="I412" s="205">
        <v>0.5670743091859597</v>
      </c>
      <c r="J412" s="205">
        <v>0.567101191034418</v>
      </c>
      <c r="K412" s="205">
        <v>0.5660565250379362</v>
      </c>
      <c r="L412" s="205">
        <v>0.5634897782896631</v>
      </c>
      <c r="M412" s="205">
        <v>0.5626352488578985</v>
      </c>
      <c r="N412" s="205">
        <v>0.5595933060906791</v>
      </c>
      <c r="O412" s="205">
        <v>0.5580132126253976</v>
      </c>
      <c r="P412" s="205">
        <v>0.5559425123853436</v>
      </c>
      <c r="Q412" s="205">
        <v>0.5551627999601713</v>
      </c>
      <c r="R412" s="205">
        <v>0.5520750199521149</v>
      </c>
      <c r="S412" s="205">
        <v>0.5484886335248563</v>
      </c>
      <c r="T412" s="205">
        <v>0.5444146026061872</v>
      </c>
      <c r="U412" s="205">
        <v>0.5428100987925357</v>
      </c>
      <c r="V412" s="205">
        <v>0.5368765169151518</v>
      </c>
      <c r="W412" s="205">
        <v>0.5333990147783251</v>
      </c>
      <c r="X412" s="205">
        <v>0.5302831609111661</v>
      </c>
      <c r="Y412" s="205">
        <v>0.5277818006275645</v>
      </c>
      <c r="Z412" s="205">
        <v>0.5274656378104654</v>
      </c>
    </row>
    <row r="413" spans="1:26" ht="12.75">
      <c r="A413" s="45" t="s">
        <v>495</v>
      </c>
      <c r="B413" s="205">
        <v>0.523</v>
      </c>
      <c r="C413" s="205">
        <v>0.535</v>
      </c>
      <c r="D413" s="205">
        <v>0.54</v>
      </c>
      <c r="E413" s="205">
        <v>0.538</v>
      </c>
      <c r="F413" s="205">
        <v>0.5396363994679017</v>
      </c>
      <c r="G413" s="205">
        <v>0.543681709049929</v>
      </c>
      <c r="H413" s="205">
        <v>0.5454187773570058</v>
      </c>
      <c r="I413" s="205">
        <v>0.5435448793989719</v>
      </c>
      <c r="J413" s="205">
        <v>0.543819440984505</v>
      </c>
      <c r="K413" s="205">
        <v>0.5439637826961771</v>
      </c>
      <c r="L413" s="205">
        <v>0.5397247890719165</v>
      </c>
      <c r="M413" s="205">
        <v>0.540273862263391</v>
      </c>
      <c r="N413" s="205">
        <v>0.5399127700578152</v>
      </c>
      <c r="O413" s="205">
        <v>0.5382004255750329</v>
      </c>
      <c r="P413" s="205">
        <v>0.5337002069975261</v>
      </c>
      <c r="Q413" s="205">
        <v>0.5352198697068404</v>
      </c>
      <c r="R413" s="205">
        <v>0.530795705552987</v>
      </c>
      <c r="S413" s="205">
        <v>0.5274470388124324</v>
      </c>
      <c r="T413" s="205">
        <v>0.52519975414874</v>
      </c>
      <c r="U413" s="205">
        <v>0.5247469066366705</v>
      </c>
      <c r="V413" s="205">
        <v>0.5220449564197971</v>
      </c>
      <c r="W413" s="205">
        <v>0.5180680147990472</v>
      </c>
      <c r="X413" s="205">
        <v>0.5185147967643069</v>
      </c>
      <c r="Y413" s="205">
        <v>0.5147656054148909</v>
      </c>
      <c r="Z413" s="205">
        <v>0.5112944609347487</v>
      </c>
    </row>
    <row r="414" spans="1:26" ht="12.75">
      <c r="A414" t="s">
        <v>496</v>
      </c>
      <c r="B414" s="205">
        <v>0.496</v>
      </c>
      <c r="C414" s="205">
        <v>0.5</v>
      </c>
      <c r="D414" s="205">
        <v>0.504</v>
      </c>
      <c r="E414" s="205">
        <v>0.506</v>
      </c>
      <c r="F414" s="205">
        <v>0.5141422276969726</v>
      </c>
      <c r="G414" s="205">
        <v>0.5163063909774436</v>
      </c>
      <c r="H414" s="205">
        <v>0.5174950485711591</v>
      </c>
      <c r="I414" s="205">
        <v>0.5178461392615064</v>
      </c>
      <c r="J414" s="205">
        <v>0.5198442840865932</v>
      </c>
      <c r="K414" s="205">
        <v>0.5195629353945987</v>
      </c>
      <c r="L414" s="205">
        <v>0.5176984774986793</v>
      </c>
      <c r="M414" s="205">
        <v>0.5167814320797419</v>
      </c>
      <c r="N414" s="205">
        <v>0.5159453852462971</v>
      </c>
      <c r="O414" s="205">
        <v>0.5133764728607302</v>
      </c>
      <c r="P414" s="205">
        <v>0.5107010000483115</v>
      </c>
      <c r="Q414" s="205">
        <v>0.5101167315175097</v>
      </c>
      <c r="R414" s="205">
        <v>0.5090368782579042</v>
      </c>
      <c r="S414" s="205">
        <v>0.5061182868796736</v>
      </c>
      <c r="T414" s="205">
        <v>0.5039806996381182</v>
      </c>
      <c r="U414" s="205">
        <v>0.5011035409269744</v>
      </c>
      <c r="V414" s="205">
        <v>0.4984622777510812</v>
      </c>
      <c r="W414" s="205">
        <v>0.49241478636581854</v>
      </c>
      <c r="X414" s="205">
        <v>0.4928184152953486</v>
      </c>
      <c r="Y414" s="205">
        <v>0.48870899020025566</v>
      </c>
      <c r="Z414" s="205">
        <v>0.48427313823459434</v>
      </c>
    </row>
    <row r="415" spans="1:14" ht="12.75">
      <c r="A415" s="45"/>
      <c r="B415" s="205"/>
      <c r="C415" s="205"/>
      <c r="D415" s="205"/>
      <c r="E415" s="205"/>
      <c r="F415" s="205"/>
      <c r="G415" s="205"/>
      <c r="H415" s="205"/>
      <c r="I415" s="205"/>
      <c r="J415" s="205"/>
      <c r="K415" s="205"/>
      <c r="L415" s="205"/>
      <c r="M415" s="205"/>
      <c r="N415" s="205"/>
    </row>
    <row r="416" spans="1:14" ht="12.75">
      <c r="A416" s="45"/>
      <c r="B416" s="205"/>
      <c r="C416" s="205"/>
      <c r="D416" s="205"/>
      <c r="E416" s="205"/>
      <c r="F416" s="205"/>
      <c r="G416" s="205"/>
      <c r="H416" s="205"/>
      <c r="I416" s="205"/>
      <c r="J416" s="205"/>
      <c r="K416" s="205"/>
      <c r="L416" s="205"/>
      <c r="M416" s="205"/>
      <c r="N416" s="205"/>
    </row>
    <row r="417" spans="1:26" ht="12.75">
      <c r="A417" s="45" t="s">
        <v>442</v>
      </c>
      <c r="B417" s="205">
        <v>0.475</v>
      </c>
      <c r="C417" s="205">
        <v>0.475</v>
      </c>
      <c r="D417" s="205">
        <v>0.475</v>
      </c>
      <c r="E417" s="205">
        <v>0.475</v>
      </c>
      <c r="F417" s="205">
        <v>0.475</v>
      </c>
      <c r="G417" s="205">
        <v>0.475</v>
      </c>
      <c r="H417" s="205">
        <v>0.475</v>
      </c>
      <c r="I417" s="205">
        <v>0.475</v>
      </c>
      <c r="J417" s="205">
        <v>0.475</v>
      </c>
      <c r="K417" s="205">
        <v>0.475</v>
      </c>
      <c r="L417" s="205">
        <v>0.475</v>
      </c>
      <c r="M417" s="205">
        <v>0.475</v>
      </c>
      <c r="N417" s="205">
        <v>0.475</v>
      </c>
      <c r="O417" s="205">
        <v>0.475</v>
      </c>
      <c r="P417" s="205">
        <v>0.475</v>
      </c>
      <c r="Q417" s="205">
        <v>0.475</v>
      </c>
      <c r="R417" s="205">
        <v>0.475</v>
      </c>
      <c r="S417" s="205">
        <v>0.475</v>
      </c>
      <c r="T417" s="205">
        <v>0.475</v>
      </c>
      <c r="U417" s="205">
        <v>0.475</v>
      </c>
      <c r="V417" s="205">
        <v>0.475</v>
      </c>
      <c r="W417" s="205">
        <v>0.475</v>
      </c>
      <c r="X417" s="205">
        <v>0.475</v>
      </c>
      <c r="Y417" s="205">
        <v>0.475</v>
      </c>
      <c r="Z417" s="205">
        <v>0.475</v>
      </c>
    </row>
    <row r="418" spans="1:26" ht="12.75">
      <c r="A418" s="45" t="s">
        <v>443</v>
      </c>
      <c r="B418" s="53">
        <v>0.5</v>
      </c>
      <c r="C418" s="53">
        <v>0.5</v>
      </c>
      <c r="D418" s="53">
        <v>0.5</v>
      </c>
      <c r="E418" s="53">
        <v>0.5</v>
      </c>
      <c r="F418" s="53">
        <v>0.5</v>
      </c>
      <c r="G418" s="53">
        <v>0.5</v>
      </c>
      <c r="H418" s="53">
        <v>0.5</v>
      </c>
      <c r="I418" s="53">
        <v>0.5</v>
      </c>
      <c r="J418" s="53">
        <v>0.5</v>
      </c>
      <c r="K418" s="53">
        <v>0.5</v>
      </c>
      <c r="L418" s="53">
        <v>0.52</v>
      </c>
      <c r="M418" s="53">
        <v>0.52</v>
      </c>
      <c r="N418" s="53">
        <v>0.52</v>
      </c>
      <c r="O418" s="53">
        <v>0.52</v>
      </c>
      <c r="P418" s="53">
        <v>0.52</v>
      </c>
      <c r="Q418" s="53">
        <v>0.52</v>
      </c>
      <c r="R418" s="53">
        <v>0.52</v>
      </c>
      <c r="S418" s="53">
        <v>0.52</v>
      </c>
      <c r="T418" s="53">
        <v>0.52</v>
      </c>
      <c r="U418" s="53">
        <v>0.52</v>
      </c>
      <c r="V418" s="53">
        <v>0.52</v>
      </c>
      <c r="W418" s="53">
        <v>0.52</v>
      </c>
      <c r="X418" s="53">
        <v>0.51</v>
      </c>
      <c r="Y418" s="53">
        <v>0.51</v>
      </c>
      <c r="Z418" s="53">
        <v>0.51</v>
      </c>
    </row>
    <row r="419" spans="3:13" ht="12.75">
      <c r="C419" s="205"/>
      <c r="D419" s="205"/>
      <c r="E419" s="205"/>
      <c r="F419" s="205"/>
      <c r="G419" s="205"/>
      <c r="H419" s="205"/>
      <c r="I419" s="205"/>
      <c r="J419" s="205"/>
      <c r="K419" s="205"/>
      <c r="L419" s="205"/>
      <c r="M419" s="205"/>
    </row>
    <row r="420" spans="1:13" ht="12.75">
      <c r="A420" t="s">
        <v>388</v>
      </c>
      <c r="C420" s="205"/>
      <c r="D420" s="205"/>
      <c r="E420" s="205"/>
      <c r="F420" s="205"/>
      <c r="G420" s="205"/>
      <c r="H420" s="205"/>
      <c r="I420" s="205"/>
      <c r="J420" s="205"/>
      <c r="K420" s="205"/>
      <c r="L420" s="205"/>
      <c r="M420" s="205"/>
    </row>
    <row r="421" spans="2:26" ht="12.75">
      <c r="B421" s="63">
        <v>40603</v>
      </c>
      <c r="C421" s="63">
        <v>40634</v>
      </c>
      <c r="D421" s="63">
        <v>40664</v>
      </c>
      <c r="E421" s="63">
        <v>40695</v>
      </c>
      <c r="F421" s="63">
        <v>40725</v>
      </c>
      <c r="G421" s="63">
        <v>40756</v>
      </c>
      <c r="H421" s="63">
        <v>40787</v>
      </c>
      <c r="I421" s="63">
        <v>40817</v>
      </c>
      <c r="J421" s="63">
        <v>40848</v>
      </c>
      <c r="K421" s="63">
        <v>40878</v>
      </c>
      <c r="L421" s="63">
        <v>40909</v>
      </c>
      <c r="M421" s="63">
        <v>40940</v>
      </c>
      <c r="N421" s="63">
        <v>40969</v>
      </c>
      <c r="O421" s="63">
        <v>41000</v>
      </c>
      <c r="P421" s="63">
        <v>41030</v>
      </c>
      <c r="Q421" s="63">
        <v>41061</v>
      </c>
      <c r="R421" s="63">
        <v>41091</v>
      </c>
      <c r="S421" s="63">
        <v>41122</v>
      </c>
      <c r="T421" s="63">
        <v>41153</v>
      </c>
      <c r="U421" s="63">
        <v>41183</v>
      </c>
      <c r="V421" s="63">
        <v>41214</v>
      </c>
      <c r="W421" s="63">
        <v>41244</v>
      </c>
      <c r="X421" s="63">
        <v>41275</v>
      </c>
      <c r="Y421" s="63">
        <v>41306</v>
      </c>
      <c r="Z421" s="63">
        <v>41334</v>
      </c>
    </row>
    <row r="422" spans="1:26" ht="12.75">
      <c r="A422" s="45" t="s">
        <v>497</v>
      </c>
      <c r="B422" s="205">
        <v>0.3336886993603412</v>
      </c>
      <c r="C422" s="205">
        <v>0.3377146037590444</v>
      </c>
      <c r="D422" s="205">
        <v>0.33887912182153423</v>
      </c>
      <c r="E422" s="205">
        <v>0.34071962334240424</v>
      </c>
      <c r="F422" s="205">
        <v>0.34376502469513526</v>
      </c>
      <c r="G422" s="205">
        <v>0.3416277864178331</v>
      </c>
      <c r="H422" s="205">
        <v>0.34246278989269646</v>
      </c>
      <c r="I422" s="205">
        <v>0.3419408037496745</v>
      </c>
      <c r="J422" s="205">
        <v>0.3439334209373631</v>
      </c>
      <c r="K422" s="205">
        <v>0.34416154521510095</v>
      </c>
      <c r="L422" s="205">
        <v>0.3452647278150634</v>
      </c>
      <c r="M422" s="205">
        <v>0.347923336695759</v>
      </c>
      <c r="N422" s="205">
        <v>0.3479648842777334</v>
      </c>
      <c r="O422" s="205">
        <v>0.34767756532540706</v>
      </c>
      <c r="P422" s="205">
        <v>0.3480422349318082</v>
      </c>
      <c r="Q422" s="205">
        <v>0.34869322955821874</v>
      </c>
      <c r="R422" s="205">
        <v>0.3472357363998231</v>
      </c>
      <c r="S422" s="205">
        <v>0.3505530078230375</v>
      </c>
      <c r="T422" s="205">
        <v>0.3521549984302821</v>
      </c>
      <c r="U422" s="205">
        <v>0.3536656366160598</v>
      </c>
      <c r="V422" s="205">
        <v>0.3513597307113119</v>
      </c>
      <c r="W422" s="205">
        <v>0.3489393473582503</v>
      </c>
      <c r="X422" s="205">
        <v>0.349124030332084</v>
      </c>
      <c r="Y422" s="205">
        <v>0.34683489232107895</v>
      </c>
      <c r="Z422" s="205">
        <v>0.34782608695652173</v>
      </c>
    </row>
    <row r="423" spans="1:26" ht="12.75">
      <c r="A423" s="45" t="s">
        <v>492</v>
      </c>
      <c r="B423" s="205">
        <v>0.329</v>
      </c>
      <c r="C423" s="205">
        <v>0.331</v>
      </c>
      <c r="D423" s="205">
        <v>0.33</v>
      </c>
      <c r="E423" s="205">
        <v>0.327</v>
      </c>
      <c r="F423" s="205">
        <v>0.3326774420238932</v>
      </c>
      <c r="G423" s="205">
        <v>0.3276702409135218</v>
      </c>
      <c r="H423" s="205">
        <v>0.3297192104531554</v>
      </c>
      <c r="I423" s="205">
        <v>0.3256168561131134</v>
      </c>
      <c r="J423" s="205">
        <v>0.32497887918896085</v>
      </c>
      <c r="K423" s="205">
        <v>0.3233262861169838</v>
      </c>
      <c r="L423" s="205">
        <v>0.32709096029287527</v>
      </c>
      <c r="M423" s="205">
        <v>0.32654484586413723</v>
      </c>
      <c r="N423" s="205">
        <v>0.3281051292920729</v>
      </c>
      <c r="O423" s="205">
        <v>0.327352359423566</v>
      </c>
      <c r="P423" s="205">
        <v>0.3300098300800449</v>
      </c>
      <c r="Q423" s="205">
        <v>0.3328177727784027</v>
      </c>
      <c r="R423" s="205">
        <v>0.3277098270771826</v>
      </c>
      <c r="S423" s="205">
        <v>0.33015104018238817</v>
      </c>
      <c r="T423" s="205">
        <v>0.3331907003280559</v>
      </c>
      <c r="U423" s="205">
        <v>0.3397252432741843</v>
      </c>
      <c r="V423" s="205">
        <v>0.34059600787180205</v>
      </c>
      <c r="W423" s="205">
        <v>0.3396834290516879</v>
      </c>
      <c r="X423" s="205">
        <v>0.3380437794402882</v>
      </c>
      <c r="Y423" s="205">
        <v>0.3392906622333056</v>
      </c>
      <c r="Z423" s="205">
        <v>0.3417161807378748</v>
      </c>
    </row>
    <row r="424" spans="1:26" ht="12.75">
      <c r="A424" s="45" t="s">
        <v>493</v>
      </c>
      <c r="B424" s="205">
        <v>0.348</v>
      </c>
      <c r="C424" s="205">
        <v>0.361</v>
      </c>
      <c r="D424" s="205">
        <v>0.362</v>
      </c>
      <c r="E424" s="205">
        <v>0.363</v>
      </c>
      <c r="F424" s="205">
        <v>0.36351763169351325</v>
      </c>
      <c r="G424" s="205">
        <v>0.36310553633217996</v>
      </c>
      <c r="H424" s="205">
        <v>0.36145878290893396</v>
      </c>
      <c r="I424" s="205">
        <v>0.3639947437582129</v>
      </c>
      <c r="J424" s="205">
        <v>0.3650968309859155</v>
      </c>
      <c r="K424" s="205">
        <v>0.3588209219858156</v>
      </c>
      <c r="L424" s="205">
        <v>0.36097023153252483</v>
      </c>
      <c r="M424" s="205">
        <v>0.365121412803532</v>
      </c>
      <c r="N424" s="205">
        <v>0.3648950424296561</v>
      </c>
      <c r="O424" s="205">
        <v>0.3624804818202097</v>
      </c>
      <c r="P424" s="205">
        <v>0.3590989399293286</v>
      </c>
      <c r="Q424" s="205">
        <v>0.3616926503340757</v>
      </c>
      <c r="R424" s="205">
        <v>0.36203435199643097</v>
      </c>
      <c r="S424" s="205">
        <v>0.3614980589175611</v>
      </c>
      <c r="T424" s="205">
        <v>0.3632032667876588</v>
      </c>
      <c r="U424" s="205">
        <v>0.35957590796300476</v>
      </c>
      <c r="V424" s="205">
        <v>0.35515917814405057</v>
      </c>
      <c r="W424" s="205">
        <v>0.3567615658362989</v>
      </c>
      <c r="X424" s="205">
        <v>0.3534996688010598</v>
      </c>
      <c r="Y424" s="205">
        <v>0.351297844258689</v>
      </c>
      <c r="Z424" s="205">
        <v>0.35</v>
      </c>
    </row>
    <row r="425" spans="1:26" ht="12.75">
      <c r="A425" s="45" t="s">
        <v>494</v>
      </c>
      <c r="B425" s="205">
        <v>0.357</v>
      </c>
      <c r="C425" s="205">
        <v>0.359</v>
      </c>
      <c r="D425" s="205">
        <v>0.362</v>
      </c>
      <c r="E425" s="205">
        <v>0.363</v>
      </c>
      <c r="F425" s="205">
        <v>0.36813186813186816</v>
      </c>
      <c r="G425" s="205">
        <v>0.3607668926817863</v>
      </c>
      <c r="H425" s="205">
        <v>0.3637213651238897</v>
      </c>
      <c r="I425" s="205">
        <v>0.3634433962264151</v>
      </c>
      <c r="J425" s="205">
        <v>0.36790885354854025</v>
      </c>
      <c r="K425" s="205">
        <v>0.3689712520788786</v>
      </c>
      <c r="L425" s="205">
        <v>0.3697099381835473</v>
      </c>
      <c r="M425" s="205">
        <v>0.3770491803278688</v>
      </c>
      <c r="N425" s="205">
        <v>0.37293808271575424</v>
      </c>
      <c r="O425" s="205">
        <v>0.372525637968042</v>
      </c>
      <c r="P425" s="205">
        <v>0.37431629013079665</v>
      </c>
      <c r="Q425" s="205">
        <v>0.37431236546280794</v>
      </c>
      <c r="R425" s="205">
        <v>0.3727229146692234</v>
      </c>
      <c r="S425" s="205">
        <v>0.3773631230051559</v>
      </c>
      <c r="T425" s="205">
        <v>0.3787693062025006</v>
      </c>
      <c r="U425" s="205">
        <v>0.38158216997305905</v>
      </c>
      <c r="V425" s="205">
        <v>0.37745454545454543</v>
      </c>
      <c r="W425" s="205">
        <v>0.3758052970651396</v>
      </c>
      <c r="X425" s="205">
        <v>0.3779938344794878</v>
      </c>
      <c r="Y425" s="205">
        <v>0.3717857985373909</v>
      </c>
      <c r="Z425" s="205">
        <v>0.37235044747998114</v>
      </c>
    </row>
    <row r="426" spans="1:26" ht="12.75">
      <c r="A426" s="45" t="s">
        <v>495</v>
      </c>
      <c r="B426" s="205">
        <v>0.327</v>
      </c>
      <c r="C426" s="205">
        <v>0.332</v>
      </c>
      <c r="D426" s="205">
        <v>0.335</v>
      </c>
      <c r="E426" s="205">
        <v>0.343</v>
      </c>
      <c r="F426" s="205">
        <v>0.34344827586206894</v>
      </c>
      <c r="G426" s="205">
        <v>0.34166893177493884</v>
      </c>
      <c r="H426" s="205">
        <v>0.3397155361050328</v>
      </c>
      <c r="I426" s="205">
        <v>0.34028718504470334</v>
      </c>
      <c r="J426" s="205">
        <v>0.34893267651888343</v>
      </c>
      <c r="K426" s="205">
        <v>0.35835616438356166</v>
      </c>
      <c r="L426" s="205">
        <v>0.3545379764189745</v>
      </c>
      <c r="M426" s="205">
        <v>0.3585480742587975</v>
      </c>
      <c r="N426" s="205">
        <v>0.3605461131234327</v>
      </c>
      <c r="O426" s="205">
        <v>0.35954738330975955</v>
      </c>
      <c r="P426" s="205">
        <v>0.3609865470852018</v>
      </c>
      <c r="Q426" s="205">
        <v>0.36154501562056235</v>
      </c>
      <c r="R426" s="205">
        <v>0.3655761024182077</v>
      </c>
      <c r="S426" s="205">
        <v>0.3735881841876629</v>
      </c>
      <c r="T426" s="205">
        <v>0.3742384682332463</v>
      </c>
      <c r="U426" s="205">
        <v>0.3764568764568765</v>
      </c>
      <c r="V426" s="205">
        <v>0.3692528735632184</v>
      </c>
      <c r="W426" s="205">
        <v>0.3622565864833906</v>
      </c>
      <c r="X426" s="205">
        <v>0.3639213451125677</v>
      </c>
      <c r="Y426" s="205">
        <v>0.35767256132344555</v>
      </c>
      <c r="Z426" s="205">
        <v>0.36161731207289294</v>
      </c>
    </row>
    <row r="427" spans="1:26" ht="12.75">
      <c r="A427" t="s">
        <v>496</v>
      </c>
      <c r="B427" s="205">
        <v>0.303</v>
      </c>
      <c r="C427" s="205">
        <v>0.304</v>
      </c>
      <c r="D427" s="205">
        <v>0.306</v>
      </c>
      <c r="E427" s="205">
        <v>0.313</v>
      </c>
      <c r="F427" s="205">
        <v>0.31539888682745826</v>
      </c>
      <c r="G427" s="205">
        <v>0.3239177156892846</v>
      </c>
      <c r="H427" s="205">
        <v>0.3258845437616387</v>
      </c>
      <c r="I427" s="205">
        <v>0.32864290181363354</v>
      </c>
      <c r="J427" s="205">
        <v>0.32726130653266333</v>
      </c>
      <c r="K427" s="205">
        <v>0.32914572864321606</v>
      </c>
      <c r="L427" s="205">
        <v>0.3293488518402013</v>
      </c>
      <c r="M427" s="205">
        <v>0.3287888395688015</v>
      </c>
      <c r="N427" s="205">
        <v>0.329126213592233</v>
      </c>
      <c r="O427" s="205">
        <v>0.33354673495518566</v>
      </c>
      <c r="P427" s="205">
        <v>0.3322824716267339</v>
      </c>
      <c r="Q427" s="205">
        <v>0.32598425196850395</v>
      </c>
      <c r="R427" s="205">
        <v>0.3247648902821317</v>
      </c>
      <c r="S427" s="205">
        <v>0.3292452830188679</v>
      </c>
      <c r="T427" s="205">
        <v>0.3294923699781999</v>
      </c>
      <c r="U427" s="205">
        <v>0.3251458397298127</v>
      </c>
      <c r="V427" s="205">
        <v>0.32655538694992414</v>
      </c>
      <c r="W427" s="205">
        <v>0.3193226489265195</v>
      </c>
      <c r="X427" s="205">
        <v>0.32421875</v>
      </c>
      <c r="Y427" s="205">
        <v>0.3244217482727546</v>
      </c>
      <c r="Z427" s="205">
        <v>0.32262905162064826</v>
      </c>
    </row>
    <row r="428" spans="1:14" ht="12.75">
      <c r="A428" s="45"/>
      <c r="B428" s="205"/>
      <c r="C428" s="205"/>
      <c r="D428" s="205"/>
      <c r="E428" s="205"/>
      <c r="F428" s="205"/>
      <c r="G428" s="205"/>
      <c r="H428" s="205"/>
      <c r="I428" s="205"/>
      <c r="J428" s="205"/>
      <c r="K428" s="205"/>
      <c r="L428" s="205"/>
      <c r="M428" s="205"/>
      <c r="N428" s="205"/>
    </row>
    <row r="429" spans="1:14" ht="12.75">
      <c r="A429" s="45"/>
      <c r="B429" s="205"/>
      <c r="C429" s="205"/>
      <c r="D429" s="205"/>
      <c r="E429" s="205"/>
      <c r="F429" s="205"/>
      <c r="G429" s="205"/>
      <c r="H429" s="205"/>
      <c r="I429" s="205"/>
      <c r="J429" s="205"/>
      <c r="K429" s="205"/>
      <c r="L429" s="205"/>
      <c r="M429" s="205"/>
      <c r="N429" s="205"/>
    </row>
    <row r="430" spans="1:26" ht="12.75">
      <c r="A430" s="45" t="s">
        <v>442</v>
      </c>
      <c r="B430" s="205">
        <v>0.3</v>
      </c>
      <c r="C430" s="205">
        <v>0.3</v>
      </c>
      <c r="D430" s="205">
        <v>0.3</v>
      </c>
      <c r="E430" s="205">
        <v>0.3</v>
      </c>
      <c r="F430" s="205">
        <v>0.3</v>
      </c>
      <c r="G430" s="205">
        <v>0.3</v>
      </c>
      <c r="H430" s="205">
        <v>0.3</v>
      </c>
      <c r="I430" s="205">
        <v>0.3</v>
      </c>
      <c r="J430" s="205">
        <v>0.3</v>
      </c>
      <c r="K430" s="205">
        <v>0.3</v>
      </c>
      <c r="L430" s="205">
        <v>0.3</v>
      </c>
      <c r="M430" s="205">
        <v>0.3</v>
      </c>
      <c r="N430" s="205">
        <v>0.3</v>
      </c>
      <c r="O430" s="205">
        <v>0.3</v>
      </c>
      <c r="P430" s="205">
        <v>0.3</v>
      </c>
      <c r="Q430" s="205">
        <v>0.3</v>
      </c>
      <c r="R430" s="205">
        <v>0.3</v>
      </c>
      <c r="S430" s="205">
        <v>0.3</v>
      </c>
      <c r="T430" s="205">
        <v>0.3</v>
      </c>
      <c r="U430" s="205">
        <v>0.3</v>
      </c>
      <c r="V430" s="205">
        <v>0.3</v>
      </c>
      <c r="W430" s="205">
        <v>0.3</v>
      </c>
      <c r="X430" s="205">
        <v>0.3</v>
      </c>
      <c r="Y430" s="205">
        <v>0.3</v>
      </c>
      <c r="Z430" s="205">
        <v>0.3</v>
      </c>
    </row>
    <row r="431" spans="1:26" ht="12.75">
      <c r="A431" s="45" t="s">
        <v>443</v>
      </c>
      <c r="B431" s="53">
        <v>0.3</v>
      </c>
      <c r="C431" s="53">
        <v>0.3</v>
      </c>
      <c r="D431" s="53">
        <v>0.3</v>
      </c>
      <c r="E431" s="53">
        <v>0.3</v>
      </c>
      <c r="F431" s="53">
        <v>0.3</v>
      </c>
      <c r="G431" s="53">
        <v>0.3</v>
      </c>
      <c r="H431" s="53">
        <v>0.3</v>
      </c>
      <c r="I431" s="53">
        <v>0.3</v>
      </c>
      <c r="J431" s="53">
        <v>0.3</v>
      </c>
      <c r="K431" s="53">
        <v>0.3</v>
      </c>
      <c r="L431" s="53">
        <v>0.34</v>
      </c>
      <c r="M431" s="53">
        <v>0.34</v>
      </c>
      <c r="N431" s="53">
        <v>0.34</v>
      </c>
      <c r="O431" s="53">
        <v>0.34</v>
      </c>
      <c r="P431" s="53">
        <v>0.34</v>
      </c>
      <c r="Q431" s="53">
        <v>0.34</v>
      </c>
      <c r="R431" s="53">
        <v>0.34</v>
      </c>
      <c r="S431" s="53">
        <v>0.34</v>
      </c>
      <c r="T431" s="53">
        <v>0.34</v>
      </c>
      <c r="U431" s="53">
        <v>0.34</v>
      </c>
      <c r="V431" s="53">
        <v>0.34</v>
      </c>
      <c r="W431" s="53">
        <v>0.34</v>
      </c>
      <c r="X431" s="53">
        <v>0.36</v>
      </c>
      <c r="Y431" s="53">
        <v>0.36</v>
      </c>
      <c r="Z431" s="53">
        <v>0.36</v>
      </c>
    </row>
    <row r="432" spans="3:5" ht="12.75">
      <c r="C432" s="205"/>
      <c r="D432" s="205"/>
      <c r="E432" s="205"/>
    </row>
    <row r="433" spans="1:5" ht="12.75">
      <c r="A433" t="s">
        <v>389</v>
      </c>
      <c r="C433" s="205"/>
      <c r="D433" s="205"/>
      <c r="E433" s="205"/>
    </row>
    <row r="434" spans="2:26" ht="12.75">
      <c r="B434" s="63">
        <v>40603</v>
      </c>
      <c r="C434" s="63">
        <v>40634</v>
      </c>
      <c r="D434" s="63">
        <v>40664</v>
      </c>
      <c r="E434" s="63">
        <v>40695</v>
      </c>
      <c r="F434" s="63">
        <v>40725</v>
      </c>
      <c r="G434" s="63">
        <v>40756</v>
      </c>
      <c r="H434" s="63">
        <v>40787</v>
      </c>
      <c r="I434" s="63">
        <v>40817</v>
      </c>
      <c r="J434" s="63">
        <v>40848</v>
      </c>
      <c r="K434" s="63">
        <v>40878</v>
      </c>
      <c r="L434" s="63">
        <v>40909</v>
      </c>
      <c r="M434" s="63">
        <v>40940</v>
      </c>
      <c r="N434" s="63">
        <v>40969</v>
      </c>
      <c r="O434" s="63">
        <v>41000</v>
      </c>
      <c r="P434" s="63">
        <v>41030</v>
      </c>
      <c r="Q434" s="63">
        <v>41061</v>
      </c>
      <c r="R434" s="63">
        <v>41091</v>
      </c>
      <c r="S434" s="63">
        <v>41122</v>
      </c>
      <c r="T434" s="63">
        <v>41153</v>
      </c>
      <c r="U434" s="63">
        <v>41183</v>
      </c>
      <c r="V434" s="63">
        <v>41214</v>
      </c>
      <c r="W434" s="63">
        <v>41244</v>
      </c>
      <c r="X434" s="63">
        <v>41275</v>
      </c>
      <c r="Y434" s="63">
        <v>41306</v>
      </c>
      <c r="Z434" s="63">
        <v>41334</v>
      </c>
    </row>
    <row r="435" spans="1:26" ht="12.75">
      <c r="A435" s="45" t="s">
        <v>497</v>
      </c>
      <c r="B435" s="205">
        <v>0.1589406052762169</v>
      </c>
      <c r="C435" s="205">
        <v>0.16143039126793812</v>
      </c>
      <c r="D435" s="205">
        <v>0.16326866530850026</v>
      </c>
      <c r="E435" s="205">
        <v>0.16312387299875164</v>
      </c>
      <c r="F435" s="205">
        <v>0.16398671485215152</v>
      </c>
      <c r="G435" s="205">
        <v>0.16426419622697422</v>
      </c>
      <c r="H435" s="205">
        <v>0.16391449290245524</v>
      </c>
      <c r="I435" s="205">
        <v>0.1633027824770955</v>
      </c>
      <c r="J435" s="205">
        <v>0.16196783957689692</v>
      </c>
      <c r="K435" s="205">
        <v>0.1606433315019483</v>
      </c>
      <c r="L435" s="205">
        <v>0.1580785934121546</v>
      </c>
      <c r="M435" s="205">
        <v>0.15550686645890818</v>
      </c>
      <c r="N435" s="205">
        <v>0.15310317376404808</v>
      </c>
      <c r="O435" s="205">
        <v>0.15064186487102382</v>
      </c>
      <c r="P435" s="205">
        <v>0.14795572297843018</v>
      </c>
      <c r="Q435" s="205">
        <v>0.14508222786749586</v>
      </c>
      <c r="R435" s="205">
        <v>0.14336615087618584</v>
      </c>
      <c r="S435" s="205">
        <v>0.14159200560717328</v>
      </c>
      <c r="T435" s="205">
        <v>0.13997933602921284</v>
      </c>
      <c r="U435" s="205">
        <v>0.1382188733561599</v>
      </c>
      <c r="V435" s="205">
        <v>0.13687212227439086</v>
      </c>
      <c r="W435" s="205">
        <v>0.13563016771848208</v>
      </c>
      <c r="X435" s="205">
        <v>0.13494474761874495</v>
      </c>
      <c r="Y435" s="205">
        <v>0.13483912024236666</v>
      </c>
      <c r="Z435" s="205">
        <v>0.1348064281816572</v>
      </c>
    </row>
    <row r="436" spans="1:26" ht="12.75">
      <c r="A436" s="45" t="s">
        <v>492</v>
      </c>
      <c r="B436" s="205">
        <v>0.16</v>
      </c>
      <c r="C436" s="205">
        <v>0.162</v>
      </c>
      <c r="D436" s="205">
        <v>0.164</v>
      </c>
      <c r="E436" s="205">
        <v>0.164</v>
      </c>
      <c r="F436" s="205">
        <v>0.16459443158848364</v>
      </c>
      <c r="G436" s="205">
        <v>0.16498043296937565</v>
      </c>
      <c r="H436" s="205">
        <v>0.16490987746961921</v>
      </c>
      <c r="I436" s="205">
        <v>0.1646413516993245</v>
      </c>
      <c r="J436" s="205">
        <v>0.16342907323572609</v>
      </c>
      <c r="K436" s="205">
        <v>0.1621145998209852</v>
      </c>
      <c r="L436" s="205">
        <v>0.15972437090728334</v>
      </c>
      <c r="M436" s="205">
        <v>0.15729170378137358</v>
      </c>
      <c r="N436" s="205">
        <v>0.1547162973039885</v>
      </c>
      <c r="O436" s="205">
        <v>0.15243493443521092</v>
      </c>
      <c r="P436" s="205">
        <v>0.15002257405830263</v>
      </c>
      <c r="Q436" s="205">
        <v>0.1472174013652667</v>
      </c>
      <c r="R436" s="205">
        <v>0.1453010984045148</v>
      </c>
      <c r="S436" s="205">
        <v>0.1432143872873691</v>
      </c>
      <c r="T436" s="205">
        <v>0.14137201386120396</v>
      </c>
      <c r="U436" s="205">
        <v>0.13948848361919372</v>
      </c>
      <c r="V436" s="205">
        <v>0.13784300240828104</v>
      </c>
      <c r="W436" s="205">
        <v>0.13621614512861627</v>
      </c>
      <c r="X436" s="205">
        <v>0.13503722322083592</v>
      </c>
      <c r="Y436" s="205">
        <v>0.13430378062770318</v>
      </c>
      <c r="Z436" s="205">
        <v>0.1338436320360469</v>
      </c>
    </row>
    <row r="437" spans="1:26" ht="12.75">
      <c r="A437" s="45" t="s">
        <v>493</v>
      </c>
      <c r="B437" s="205">
        <v>0.152</v>
      </c>
      <c r="C437" s="205">
        <v>0.154</v>
      </c>
      <c r="D437" s="205">
        <v>0.156</v>
      </c>
      <c r="E437" s="205">
        <v>0.156</v>
      </c>
      <c r="F437" s="205">
        <v>0.15722663980138885</v>
      </c>
      <c r="G437" s="205">
        <v>0.15785844509828698</v>
      </c>
      <c r="H437" s="205">
        <v>0.15796419429922195</v>
      </c>
      <c r="I437" s="205">
        <v>0.15767861831548852</v>
      </c>
      <c r="J437" s="205">
        <v>0.15678442142054674</v>
      </c>
      <c r="K437" s="205">
        <v>0.15588068739104527</v>
      </c>
      <c r="L437" s="205">
        <v>0.15382404002314773</v>
      </c>
      <c r="M437" s="205">
        <v>0.15158225345429485</v>
      </c>
      <c r="N437" s="205">
        <v>0.14970696304394035</v>
      </c>
      <c r="O437" s="205">
        <v>0.1475897153014005</v>
      </c>
      <c r="P437" s="205">
        <v>0.1451619759403029</v>
      </c>
      <c r="Q437" s="205">
        <v>0.14249903511405146</v>
      </c>
      <c r="R437" s="205">
        <v>0.1411085984377878</v>
      </c>
      <c r="S437" s="205">
        <v>0.13960440044523634</v>
      </c>
      <c r="T437" s="205">
        <v>0.13790135350695706</v>
      </c>
      <c r="U437" s="205">
        <v>0.13587619877942458</v>
      </c>
      <c r="V437" s="205">
        <v>0.1347151698976128</v>
      </c>
      <c r="W437" s="205">
        <v>0.1336813355013895</v>
      </c>
      <c r="X437" s="205">
        <v>0.13310997617700723</v>
      </c>
      <c r="Y437" s="205">
        <v>0.1332653841253663</v>
      </c>
      <c r="Z437" s="205">
        <v>0.13357595791681898</v>
      </c>
    </row>
    <row r="438" spans="1:26" ht="12.75">
      <c r="A438" s="45" t="s">
        <v>494</v>
      </c>
      <c r="B438" s="205">
        <v>0.16</v>
      </c>
      <c r="C438" s="205">
        <v>0.163</v>
      </c>
      <c r="D438" s="205">
        <v>0.165</v>
      </c>
      <c r="E438" s="205">
        <v>0.164</v>
      </c>
      <c r="F438" s="205">
        <v>0.1640796196382902</v>
      </c>
      <c r="G438" s="205">
        <v>0.16386096575782613</v>
      </c>
      <c r="H438" s="205">
        <v>0.16285905297616304</v>
      </c>
      <c r="I438" s="205">
        <v>0.16156053447726154</v>
      </c>
      <c r="J438" s="205">
        <v>0.15953325554259043</v>
      </c>
      <c r="K438" s="205">
        <v>0.1574019138474914</v>
      </c>
      <c r="L438" s="205">
        <v>0.1540215858874264</v>
      </c>
      <c r="M438" s="205">
        <v>0.15098587175904363</v>
      </c>
      <c r="N438" s="205">
        <v>0.14829633997388705</v>
      </c>
      <c r="O438" s="205">
        <v>0.1454147651169415</v>
      </c>
      <c r="P438" s="205">
        <v>0.14213334310026982</v>
      </c>
      <c r="Q438" s="205">
        <v>0.1393500562415868</v>
      </c>
      <c r="R438" s="205">
        <v>0.13805179644602014</v>
      </c>
      <c r="S438" s="205">
        <v>0.13685863029678763</v>
      </c>
      <c r="T438" s="205">
        <v>0.135506238736913</v>
      </c>
      <c r="U438" s="205">
        <v>0.13426740741204693</v>
      </c>
      <c r="V438" s="205">
        <v>0.13341880986499735</v>
      </c>
      <c r="W438" s="205">
        <v>0.1329134295577757</v>
      </c>
      <c r="X438" s="205">
        <v>0.13284785336730426</v>
      </c>
      <c r="Y438" s="205">
        <v>0.13345108678386947</v>
      </c>
      <c r="Z438" s="205">
        <v>0.13416556493440457</v>
      </c>
    </row>
    <row r="439" spans="1:26" ht="12.75">
      <c r="A439" s="45" t="s">
        <v>495</v>
      </c>
      <c r="B439" s="205">
        <v>0.159</v>
      </c>
      <c r="C439" s="205">
        <v>0.163</v>
      </c>
      <c r="D439" s="205">
        <v>0.165</v>
      </c>
      <c r="E439" s="205">
        <v>0.166</v>
      </c>
      <c r="F439" s="205">
        <v>0.16660272532219333</v>
      </c>
      <c r="G439" s="205">
        <v>0.16697744659430103</v>
      </c>
      <c r="H439" s="205">
        <v>0.16621031703917533</v>
      </c>
      <c r="I439" s="205">
        <v>0.16547515503793744</v>
      </c>
      <c r="J439" s="205">
        <v>0.16405713840994474</v>
      </c>
      <c r="K439" s="205">
        <v>0.16270549886621316</v>
      </c>
      <c r="L439" s="205">
        <v>0.16051241265693347</v>
      </c>
      <c r="M439" s="205">
        <v>0.15882537107401556</v>
      </c>
      <c r="N439" s="205">
        <v>0.15695064068758108</v>
      </c>
      <c r="O439" s="205">
        <v>0.15428992179346038</v>
      </c>
      <c r="P439" s="205">
        <v>0.15160030106447797</v>
      </c>
      <c r="Q439" s="205">
        <v>0.14869289276179923</v>
      </c>
      <c r="R439" s="205">
        <v>0.1470213271678299</v>
      </c>
      <c r="S439" s="205">
        <v>0.14538388324873097</v>
      </c>
      <c r="T439" s="205">
        <v>0.14479393016221367</v>
      </c>
      <c r="U439" s="205">
        <v>0.14411558706938257</v>
      </c>
      <c r="V439" s="205">
        <v>0.1436523444541384</v>
      </c>
      <c r="W439" s="205">
        <v>0.1428787562228482</v>
      </c>
      <c r="X439" s="205">
        <v>0.14284891506241812</v>
      </c>
      <c r="Y439" s="205">
        <v>0.1431825530844681</v>
      </c>
      <c r="Z439" s="205">
        <v>0.14325746065418685</v>
      </c>
    </row>
    <row r="440" spans="1:26" ht="12.75">
      <c r="A440" t="s">
        <v>496</v>
      </c>
      <c r="B440" s="205">
        <v>0.168</v>
      </c>
      <c r="C440" s="205">
        <v>0.17</v>
      </c>
      <c r="D440" s="205">
        <v>0.172</v>
      </c>
      <c r="E440" s="205">
        <v>0.172</v>
      </c>
      <c r="F440" s="205">
        <v>0.1726125250993609</v>
      </c>
      <c r="G440" s="205">
        <v>0.172392488608753</v>
      </c>
      <c r="H440" s="205">
        <v>0.17154684433734366</v>
      </c>
      <c r="I440" s="205">
        <v>0.17032601064500064</v>
      </c>
      <c r="J440" s="205">
        <v>0.168649895254137</v>
      </c>
      <c r="K440" s="205">
        <v>0.16735666563318805</v>
      </c>
      <c r="L440" s="205">
        <v>0.1640002698078845</v>
      </c>
      <c r="M440" s="205">
        <v>0.1602472099180916</v>
      </c>
      <c r="N440" s="205">
        <v>0.15719086482408615</v>
      </c>
      <c r="O440" s="205">
        <v>0.1543175732585767</v>
      </c>
      <c r="P440" s="205">
        <v>0.15109682898848345</v>
      </c>
      <c r="Q440" s="205">
        <v>0.14762586616891252</v>
      </c>
      <c r="R440" s="205">
        <v>0.14536926981271484</v>
      </c>
      <c r="S440" s="205">
        <v>0.14315649662144736</v>
      </c>
      <c r="T440" s="205">
        <v>0.14106992690342196</v>
      </c>
      <c r="U440" s="205">
        <v>0.13853409186738194</v>
      </c>
      <c r="V440" s="205">
        <v>0.1362815767257614</v>
      </c>
      <c r="W440" s="205">
        <v>0.13454063259708013</v>
      </c>
      <c r="X440" s="205">
        <v>0.13371324367449283</v>
      </c>
      <c r="Y440" s="205">
        <v>0.13365231259968102</v>
      </c>
      <c r="Z440" s="205">
        <v>0.1333138629283489</v>
      </c>
    </row>
    <row r="441" spans="1:14" ht="12.75">
      <c r="A441" s="45"/>
      <c r="B441" s="205"/>
      <c r="C441" s="205"/>
      <c r="D441" s="205"/>
      <c r="E441" s="205"/>
      <c r="F441" s="205"/>
      <c r="G441" s="205"/>
      <c r="H441" s="205"/>
      <c r="I441" s="205"/>
      <c r="J441" s="205"/>
      <c r="K441" s="205"/>
      <c r="L441" s="205"/>
      <c r="M441" s="205"/>
      <c r="N441" s="205"/>
    </row>
    <row r="442" spans="1:14" ht="12.75">
      <c r="A442" s="45"/>
      <c r="B442" s="205"/>
      <c r="C442" s="205"/>
      <c r="D442" s="205"/>
      <c r="E442" s="205"/>
      <c r="F442" s="205"/>
      <c r="G442" s="205"/>
      <c r="H442" s="205"/>
      <c r="I442" s="205"/>
      <c r="J442" s="205"/>
      <c r="K442" s="205"/>
      <c r="L442" s="205"/>
      <c r="M442" s="205"/>
      <c r="N442" s="205"/>
    </row>
    <row r="443" spans="1:26" ht="12.75">
      <c r="A443" s="45" t="s">
        <v>442</v>
      </c>
      <c r="B443" s="205">
        <v>0.115</v>
      </c>
      <c r="C443" s="205">
        <v>0.115</v>
      </c>
      <c r="D443" s="205">
        <v>0.115</v>
      </c>
      <c r="E443" s="205">
        <v>0.115</v>
      </c>
      <c r="F443" s="205">
        <v>0.115</v>
      </c>
      <c r="G443" s="205">
        <v>0.115</v>
      </c>
      <c r="H443" s="205">
        <v>0.115</v>
      </c>
      <c r="I443" s="205">
        <v>0.115</v>
      </c>
      <c r="J443" s="205">
        <v>0.115</v>
      </c>
      <c r="K443" s="205">
        <v>0.115</v>
      </c>
      <c r="L443" s="205">
        <v>0.115</v>
      </c>
      <c r="M443" s="205">
        <v>0.115</v>
      </c>
      <c r="N443" s="205">
        <v>0.115</v>
      </c>
      <c r="O443" s="205">
        <v>0.115</v>
      </c>
      <c r="P443" s="205">
        <v>0.115</v>
      </c>
      <c r="Q443" s="205">
        <v>0.115</v>
      </c>
      <c r="R443" s="205">
        <v>0.115</v>
      </c>
      <c r="S443" s="205">
        <v>0.115</v>
      </c>
      <c r="T443" s="205">
        <v>0.115</v>
      </c>
      <c r="U443" s="205">
        <v>0.115</v>
      </c>
      <c r="V443" s="205">
        <v>0.115</v>
      </c>
      <c r="W443" s="205">
        <v>0.115</v>
      </c>
      <c r="X443" s="205">
        <v>0.115</v>
      </c>
      <c r="Y443" s="205">
        <v>0.115</v>
      </c>
      <c r="Z443" s="205">
        <v>0.115</v>
      </c>
    </row>
    <row r="444" spans="1:26" ht="12.75">
      <c r="A444" s="45" t="s">
        <v>443</v>
      </c>
      <c r="B444" s="205">
        <v>0.115</v>
      </c>
      <c r="C444" s="205">
        <v>0.115</v>
      </c>
      <c r="D444" s="205">
        <v>0.115</v>
      </c>
      <c r="E444" s="205">
        <v>0.115</v>
      </c>
      <c r="F444" s="205">
        <v>0.115</v>
      </c>
      <c r="G444" s="205">
        <v>0.115</v>
      </c>
      <c r="H444" s="205">
        <v>0.115</v>
      </c>
      <c r="I444" s="205">
        <v>0.115</v>
      </c>
      <c r="J444" s="205">
        <v>0.115</v>
      </c>
      <c r="K444" s="205">
        <v>0.115</v>
      </c>
      <c r="L444" s="205">
        <v>0.16</v>
      </c>
      <c r="M444" s="205">
        <v>0.16</v>
      </c>
      <c r="N444" s="205">
        <v>0.16</v>
      </c>
      <c r="O444" s="205">
        <v>0.16</v>
      </c>
      <c r="P444" s="205">
        <v>0.16</v>
      </c>
      <c r="Q444" s="205">
        <v>0.16</v>
      </c>
      <c r="R444" s="205">
        <v>0.16</v>
      </c>
      <c r="S444" s="205">
        <v>0.16</v>
      </c>
      <c r="T444" s="205">
        <v>0.16</v>
      </c>
      <c r="U444" s="205">
        <v>0.16</v>
      </c>
      <c r="V444" s="205">
        <v>0.16</v>
      </c>
      <c r="W444" s="205">
        <v>0.16</v>
      </c>
      <c r="X444" s="53">
        <v>0.14</v>
      </c>
      <c r="Y444" s="53">
        <v>0.14</v>
      </c>
      <c r="Z444" s="53">
        <v>0.14</v>
      </c>
    </row>
    <row r="446" ht="12.75">
      <c r="A446" t="s">
        <v>390</v>
      </c>
    </row>
    <row r="447" spans="2:26" ht="12.75">
      <c r="B447" s="63">
        <v>40603</v>
      </c>
      <c r="C447" s="63">
        <v>40634</v>
      </c>
      <c r="D447" s="63">
        <v>40664</v>
      </c>
      <c r="E447" s="63">
        <v>40695</v>
      </c>
      <c r="F447" s="63">
        <v>40725</v>
      </c>
      <c r="G447" s="63">
        <v>40756</v>
      </c>
      <c r="H447" s="63">
        <v>40787</v>
      </c>
      <c r="I447" s="63">
        <v>40817</v>
      </c>
      <c r="J447" s="63">
        <v>40848</v>
      </c>
      <c r="K447" s="63">
        <v>40878</v>
      </c>
      <c r="L447" s="63">
        <v>40909</v>
      </c>
      <c r="M447" s="63">
        <v>40940</v>
      </c>
      <c r="N447" s="63">
        <v>40969</v>
      </c>
      <c r="O447" s="63">
        <v>41000</v>
      </c>
      <c r="P447" s="63">
        <v>41030</v>
      </c>
      <c r="Q447" s="63">
        <v>41061</v>
      </c>
      <c r="R447" s="63">
        <v>41091</v>
      </c>
      <c r="S447" s="63">
        <v>41122</v>
      </c>
      <c r="T447" s="63">
        <v>41153</v>
      </c>
      <c r="U447" s="63">
        <v>41183</v>
      </c>
      <c r="V447" s="63">
        <v>41214</v>
      </c>
      <c r="W447" s="63">
        <v>41244</v>
      </c>
      <c r="X447" s="63">
        <v>41275</v>
      </c>
      <c r="Y447" s="63">
        <v>41306</v>
      </c>
      <c r="Z447" s="63">
        <v>41334</v>
      </c>
    </row>
    <row r="448" spans="1:26" ht="12.75">
      <c r="A448" s="45" t="s">
        <v>497</v>
      </c>
      <c r="B448" s="205">
        <v>0.21187045279046726</v>
      </c>
      <c r="C448" s="205">
        <v>0.2133133949656996</v>
      </c>
      <c r="D448" s="205">
        <v>0.21420691149835133</v>
      </c>
      <c r="E448" s="205">
        <v>0.21307691190415423</v>
      </c>
      <c r="F448" s="205">
        <v>0.21353913681112088</v>
      </c>
      <c r="G448" s="205">
        <v>0.21354729119909685</v>
      </c>
      <c r="H448" s="205">
        <v>0.2129393811691354</v>
      </c>
      <c r="I448" s="205">
        <v>0.2122389131574257</v>
      </c>
      <c r="J448" s="205">
        <v>0.21114289484100804</v>
      </c>
      <c r="K448" s="205">
        <v>0.2102612487476936</v>
      </c>
      <c r="L448" s="205">
        <v>0.20817027566455276</v>
      </c>
      <c r="M448" s="205">
        <v>0.20600826357587465</v>
      </c>
      <c r="N448" s="205">
        <v>0.2041545869253783</v>
      </c>
      <c r="O448" s="205">
        <v>0.20208778907422126</v>
      </c>
      <c r="P448" s="205">
        <v>0.19975501768713685</v>
      </c>
      <c r="Q448" s="205">
        <v>0.197462694768753</v>
      </c>
      <c r="R448" s="205">
        <v>0.1961721759437269</v>
      </c>
      <c r="S448" s="205">
        <v>0.1945629892747338</v>
      </c>
      <c r="T448" s="205">
        <v>0.19298921459366722</v>
      </c>
      <c r="U448" s="205">
        <v>0.1912687846838952</v>
      </c>
      <c r="V448" s="205">
        <v>0.1896194807201332</v>
      </c>
      <c r="W448" s="205">
        <v>0.18801274403397691</v>
      </c>
      <c r="X448" s="205">
        <v>0.18690399003500124</v>
      </c>
      <c r="Y448" s="205">
        <v>0.18639985603665923</v>
      </c>
      <c r="Z448" s="205">
        <v>0.18584563202885707</v>
      </c>
    </row>
    <row r="449" spans="1:26" ht="12.75">
      <c r="A449" s="45" t="s">
        <v>492</v>
      </c>
      <c r="B449" s="205">
        <v>0.206</v>
      </c>
      <c r="C449" s="205">
        <v>0.207</v>
      </c>
      <c r="D449" s="205">
        <v>0.208</v>
      </c>
      <c r="E449" s="205">
        <v>0.207</v>
      </c>
      <c r="F449" s="205">
        <v>0.20728244907180782</v>
      </c>
      <c r="G449" s="205">
        <v>0.2074939589145932</v>
      </c>
      <c r="H449" s="205">
        <v>0.20734480217824677</v>
      </c>
      <c r="I449" s="205">
        <v>0.20698155792116252</v>
      </c>
      <c r="J449" s="205">
        <v>0.20611175697914938</v>
      </c>
      <c r="K449" s="205">
        <v>0.20529808339827937</v>
      </c>
      <c r="L449" s="205">
        <v>0.2035028152503356</v>
      </c>
      <c r="M449" s="205">
        <v>0.20155654844078205</v>
      </c>
      <c r="N449" s="205">
        <v>0.1997023112942728</v>
      </c>
      <c r="O449" s="205">
        <v>0.19782721412771023</v>
      </c>
      <c r="P449" s="205">
        <v>0.19600721772181057</v>
      </c>
      <c r="Q449" s="205">
        <v>0.1938884330158613</v>
      </c>
      <c r="R449" s="205">
        <v>0.19242831060036517</v>
      </c>
      <c r="S449" s="205">
        <v>0.19082251347378737</v>
      </c>
      <c r="T449" s="205">
        <v>0.18916268048576662</v>
      </c>
      <c r="U449" s="205">
        <v>0.18720234330589622</v>
      </c>
      <c r="V449" s="205">
        <v>0.1851788823688505</v>
      </c>
      <c r="W449" s="205">
        <v>0.18323200455373959</v>
      </c>
      <c r="X449" s="205">
        <v>0.1819792973414429</v>
      </c>
      <c r="Y449" s="205">
        <v>0.18100896443646539</v>
      </c>
      <c r="Z449" s="205">
        <v>0.18027533611414454</v>
      </c>
    </row>
    <row r="450" spans="1:26" ht="12.75">
      <c r="A450" s="45" t="s">
        <v>493</v>
      </c>
      <c r="B450" s="205">
        <v>0.207</v>
      </c>
      <c r="C450" s="205">
        <v>0.209</v>
      </c>
      <c r="D450" s="205">
        <v>0.21</v>
      </c>
      <c r="E450" s="205">
        <v>0.209</v>
      </c>
      <c r="F450" s="205">
        <v>0.20925021950675807</v>
      </c>
      <c r="G450" s="205">
        <v>0.20959136060033406</v>
      </c>
      <c r="H450" s="205">
        <v>0.20927727556682468</v>
      </c>
      <c r="I450" s="205">
        <v>0.2088065457553568</v>
      </c>
      <c r="J450" s="205">
        <v>0.2079875783904904</v>
      </c>
      <c r="K450" s="205">
        <v>0.20758932749358938</v>
      </c>
      <c r="L450" s="205">
        <v>0.20598211677800496</v>
      </c>
      <c r="M450" s="205">
        <v>0.20389151615292575</v>
      </c>
      <c r="N450" s="205">
        <v>0.20230315759325998</v>
      </c>
      <c r="O450" s="205">
        <v>0.20023957500642148</v>
      </c>
      <c r="P450" s="205">
        <v>0.1978546807951237</v>
      </c>
      <c r="Q450" s="205">
        <v>0.19557932332922218</v>
      </c>
      <c r="R450" s="205">
        <v>0.19419160238101593</v>
      </c>
      <c r="S450" s="205">
        <v>0.1922186298497029</v>
      </c>
      <c r="T450" s="205">
        <v>0.19021439684654837</v>
      </c>
      <c r="U450" s="205">
        <v>0.1885692945293346</v>
      </c>
      <c r="V450" s="205">
        <v>0.18703712222273333</v>
      </c>
      <c r="W450" s="205">
        <v>0.18565007249879167</v>
      </c>
      <c r="X450" s="205">
        <v>0.1845580626130352</v>
      </c>
      <c r="Y450" s="205">
        <v>0.18458974303392897</v>
      </c>
      <c r="Z450" s="205">
        <v>0.1843259481066659</v>
      </c>
    </row>
    <row r="451" spans="1:26" ht="12.75">
      <c r="A451" s="45" t="s">
        <v>494</v>
      </c>
      <c r="B451" s="205">
        <v>0.231</v>
      </c>
      <c r="C451" s="205">
        <v>0.233</v>
      </c>
      <c r="D451" s="205">
        <v>0.234</v>
      </c>
      <c r="E451" s="205">
        <v>0.233</v>
      </c>
      <c r="F451" s="205">
        <v>0.23302634761958302</v>
      </c>
      <c r="G451" s="205">
        <v>0.23271478887716365</v>
      </c>
      <c r="H451" s="205">
        <v>0.23118902733507196</v>
      </c>
      <c r="I451" s="205">
        <v>0.22969439905434064</v>
      </c>
      <c r="J451" s="205">
        <v>0.22774990188933117</v>
      </c>
      <c r="K451" s="205">
        <v>0.2260426199503203</v>
      </c>
      <c r="L451" s="205">
        <v>0.22290275544654348</v>
      </c>
      <c r="M451" s="205">
        <v>0.2202407714469666</v>
      </c>
      <c r="N451" s="205">
        <v>0.2180015498598608</v>
      </c>
      <c r="O451" s="205">
        <v>0.21545656349897754</v>
      </c>
      <c r="P451" s="205">
        <v>0.21260763261401083</v>
      </c>
      <c r="Q451" s="205">
        <v>0.21038675986418107</v>
      </c>
      <c r="R451" s="205">
        <v>0.20953662402772147</v>
      </c>
      <c r="S451" s="205">
        <v>0.20799306234662435</v>
      </c>
      <c r="T451" s="205">
        <v>0.2068570837825464</v>
      </c>
      <c r="U451" s="205">
        <v>0.20574111463404732</v>
      </c>
      <c r="V451" s="205">
        <v>0.20471694983356495</v>
      </c>
      <c r="W451" s="205">
        <v>0.2036911615306468</v>
      </c>
      <c r="X451" s="205">
        <v>0.2028588695709853</v>
      </c>
      <c r="Y451" s="205">
        <v>0.2025756434515827</v>
      </c>
      <c r="Z451" s="205">
        <v>0.20250469218189202</v>
      </c>
    </row>
    <row r="452" spans="1:26" ht="12.75">
      <c r="A452" s="45" t="s">
        <v>495</v>
      </c>
      <c r="B452" s="205">
        <v>0.209</v>
      </c>
      <c r="C452" s="205">
        <v>0.212</v>
      </c>
      <c r="D452" s="205">
        <v>0.213</v>
      </c>
      <c r="E452" s="205">
        <v>0.213</v>
      </c>
      <c r="F452" s="205">
        <v>0.21289727816913054</v>
      </c>
      <c r="G452" s="205">
        <v>0.2127223746446351</v>
      </c>
      <c r="H452" s="205">
        <v>0.21206598768218887</v>
      </c>
      <c r="I452" s="205">
        <v>0.21163878432723393</v>
      </c>
      <c r="J452" s="205">
        <v>0.21067444925312945</v>
      </c>
      <c r="K452" s="205">
        <v>0.20984678515726</v>
      </c>
      <c r="L452" s="205">
        <v>0.20814231695890778</v>
      </c>
      <c r="M452" s="205">
        <v>0.2066604210340583</v>
      </c>
      <c r="N452" s="205">
        <v>0.20519254166789458</v>
      </c>
      <c r="O452" s="205">
        <v>0.2033042912709105</v>
      </c>
      <c r="P452" s="205">
        <v>0.20088203053247727</v>
      </c>
      <c r="Q452" s="205">
        <v>0.19872460329230313</v>
      </c>
      <c r="R452" s="205">
        <v>0.19751085456992204</v>
      </c>
      <c r="S452" s="205">
        <v>0.19601802075937383</v>
      </c>
      <c r="T452" s="205">
        <v>0.19520815145649084</v>
      </c>
      <c r="U452" s="205">
        <v>0.1941256376719559</v>
      </c>
      <c r="V452" s="205">
        <v>0.19351081391353897</v>
      </c>
      <c r="W452" s="205">
        <v>0.19244460952269662</v>
      </c>
      <c r="X452" s="205">
        <v>0.19181470654373736</v>
      </c>
      <c r="Y452" s="205">
        <v>0.19169714112954994</v>
      </c>
      <c r="Z452" s="205">
        <v>0.19118156332453826</v>
      </c>
    </row>
    <row r="453" spans="1:26" ht="12.75">
      <c r="A453" t="s">
        <v>496</v>
      </c>
      <c r="B453" s="205">
        <v>0.216</v>
      </c>
      <c r="C453" s="205">
        <v>0.218</v>
      </c>
      <c r="D453" s="205">
        <v>0.219</v>
      </c>
      <c r="E453" s="205">
        <v>0.218</v>
      </c>
      <c r="F453" s="205">
        <v>0.21849321526221507</v>
      </c>
      <c r="G453" s="205">
        <v>0.21804233867285247</v>
      </c>
      <c r="H453" s="205">
        <v>0.21693035994316298</v>
      </c>
      <c r="I453" s="205">
        <v>0.21574022910926263</v>
      </c>
      <c r="J453" s="205">
        <v>0.21454294404119942</v>
      </c>
      <c r="K453" s="205">
        <v>0.21367299780195007</v>
      </c>
      <c r="L453" s="205">
        <v>0.21090998505740605</v>
      </c>
      <c r="M453" s="205">
        <v>0.20802670741885448</v>
      </c>
      <c r="N453" s="205">
        <v>0.20583879029572846</v>
      </c>
      <c r="O453" s="205">
        <v>0.20365297505388408</v>
      </c>
      <c r="P453" s="205">
        <v>0.20078268077805408</v>
      </c>
      <c r="Q453" s="205">
        <v>0.1978562894163957</v>
      </c>
      <c r="R453" s="205">
        <v>0.1966151968546512</v>
      </c>
      <c r="S453" s="205">
        <v>0.19542019446060882</v>
      </c>
      <c r="T453" s="205">
        <v>0.19363270829008772</v>
      </c>
      <c r="U453" s="205">
        <v>0.1912240255630272</v>
      </c>
      <c r="V453" s="205">
        <v>0.18865774814282382</v>
      </c>
      <c r="W453" s="205">
        <v>0.18637598235475625</v>
      </c>
      <c r="X453" s="205">
        <v>0.18480984697880248</v>
      </c>
      <c r="Y453" s="205">
        <v>0.18398213412299094</v>
      </c>
      <c r="Z453" s="205">
        <v>0.18284034165323632</v>
      </c>
    </row>
    <row r="454" spans="1:14" ht="12.75">
      <c r="A454" s="45"/>
      <c r="B454" s="205"/>
      <c r="C454" s="205"/>
      <c r="D454" s="205"/>
      <c r="E454" s="205"/>
      <c r="F454" s="205"/>
      <c r="G454" s="205"/>
      <c r="H454" s="205"/>
      <c r="I454" s="205"/>
      <c r="J454" s="205"/>
      <c r="K454" s="205"/>
      <c r="L454" s="205"/>
      <c r="M454" s="205"/>
      <c r="N454" s="205"/>
    </row>
    <row r="455" spans="1:14" ht="12.75">
      <c r="A455" s="45"/>
      <c r="B455" s="205"/>
      <c r="C455" s="205"/>
      <c r="D455" s="205"/>
      <c r="E455" s="205"/>
      <c r="F455" s="205"/>
      <c r="G455" s="205"/>
      <c r="H455" s="205"/>
      <c r="I455" s="205"/>
      <c r="J455" s="205"/>
      <c r="K455" s="205"/>
      <c r="L455" s="205"/>
      <c r="M455" s="205"/>
      <c r="N455" s="205"/>
    </row>
    <row r="456" spans="1:26" ht="12.75">
      <c r="A456" s="45" t="s">
        <v>442</v>
      </c>
      <c r="B456" s="205">
        <v>0.18</v>
      </c>
      <c r="C456" s="205">
        <v>0.18</v>
      </c>
      <c r="D456" s="205">
        <v>0.18</v>
      </c>
      <c r="E456" s="205">
        <v>0.18</v>
      </c>
      <c r="F456" s="205">
        <v>0.18</v>
      </c>
      <c r="G456" s="205">
        <v>0.18</v>
      </c>
      <c r="H456" s="205">
        <v>0.18</v>
      </c>
      <c r="I456" s="205">
        <v>0.18</v>
      </c>
      <c r="J456" s="205">
        <v>0.18</v>
      </c>
      <c r="K456" s="205">
        <v>0.18</v>
      </c>
      <c r="L456" s="205">
        <v>0.18</v>
      </c>
      <c r="M456" s="205">
        <v>0.18</v>
      </c>
      <c r="N456" s="205">
        <v>0.18</v>
      </c>
      <c r="O456" s="205">
        <v>0.18</v>
      </c>
      <c r="P456" s="205">
        <v>0.18</v>
      </c>
      <c r="Q456" s="205">
        <v>0.18</v>
      </c>
      <c r="R456" s="205">
        <v>0.18</v>
      </c>
      <c r="S456" s="205">
        <v>0.18</v>
      </c>
      <c r="T456" s="205">
        <v>0.18</v>
      </c>
      <c r="U456" s="205">
        <v>0.18</v>
      </c>
      <c r="V456" s="205">
        <v>0.18</v>
      </c>
      <c r="W456" s="205">
        <v>0.18</v>
      </c>
      <c r="X456" s="205">
        <v>0.18</v>
      </c>
      <c r="Y456" s="205">
        <v>0.18</v>
      </c>
      <c r="Z456" s="205">
        <v>0.18</v>
      </c>
    </row>
    <row r="457" spans="1:26" ht="12.75">
      <c r="A457" s="45" t="s">
        <v>443</v>
      </c>
      <c r="B457" s="205">
        <v>0.18</v>
      </c>
      <c r="C457" s="205">
        <v>0.18</v>
      </c>
      <c r="D457" s="205">
        <v>0.18</v>
      </c>
      <c r="E457" s="205">
        <v>0.18</v>
      </c>
      <c r="F457" s="205">
        <v>0.18</v>
      </c>
      <c r="G457" s="205">
        <v>0.18</v>
      </c>
      <c r="H457" s="205">
        <v>0.18</v>
      </c>
      <c r="I457" s="205">
        <v>0.18</v>
      </c>
      <c r="J457" s="205">
        <v>0.18</v>
      </c>
      <c r="K457" s="205">
        <v>0.18</v>
      </c>
      <c r="L457" s="205">
        <v>0.21</v>
      </c>
      <c r="M457" s="205">
        <v>0.21</v>
      </c>
      <c r="N457" s="205">
        <v>0.21</v>
      </c>
      <c r="O457" s="205">
        <v>0.21</v>
      </c>
      <c r="P457" s="205">
        <v>0.21</v>
      </c>
      <c r="Q457" s="205">
        <v>0.21</v>
      </c>
      <c r="R457" s="205">
        <v>0.21</v>
      </c>
      <c r="S457" s="205">
        <v>0.21</v>
      </c>
      <c r="T457" s="205">
        <v>0.21</v>
      </c>
      <c r="U457" s="205">
        <v>0.21</v>
      </c>
      <c r="V457" s="205">
        <v>0.21</v>
      </c>
      <c r="W457" s="205">
        <v>0.21</v>
      </c>
      <c r="X457" s="53">
        <v>0.19</v>
      </c>
      <c r="Y457" s="53">
        <v>0.19</v>
      </c>
      <c r="Z457" s="53">
        <v>0.19</v>
      </c>
    </row>
    <row r="459" ht="12.75">
      <c r="A459" t="s">
        <v>393</v>
      </c>
    </row>
    <row r="460" spans="2:26" ht="12.75">
      <c r="B460" s="63">
        <v>40603</v>
      </c>
      <c r="C460" s="63">
        <v>40634</v>
      </c>
      <c r="D460" s="63">
        <v>40664</v>
      </c>
      <c r="E460" s="63">
        <v>40695</v>
      </c>
      <c r="F460" s="63">
        <v>40725</v>
      </c>
      <c r="G460" s="63">
        <v>40756</v>
      </c>
      <c r="H460" s="63">
        <v>40787</v>
      </c>
      <c r="I460" s="63">
        <v>40817</v>
      </c>
      <c r="J460" s="63">
        <v>40848</v>
      </c>
      <c r="K460" s="63">
        <v>40878</v>
      </c>
      <c r="L460" s="63">
        <v>40909</v>
      </c>
      <c r="M460" s="63">
        <v>40940</v>
      </c>
      <c r="N460" s="63">
        <v>40969</v>
      </c>
      <c r="O460" s="63">
        <v>41000</v>
      </c>
      <c r="P460" s="63">
        <v>41030</v>
      </c>
      <c r="Q460" s="63">
        <v>41061</v>
      </c>
      <c r="R460" s="63">
        <v>41091</v>
      </c>
      <c r="S460" s="63">
        <v>41122</v>
      </c>
      <c r="T460" s="63">
        <v>41153</v>
      </c>
      <c r="U460" s="63">
        <v>41183</v>
      </c>
      <c r="V460" s="63">
        <v>41214</v>
      </c>
      <c r="W460" s="63">
        <v>41244</v>
      </c>
      <c r="X460" s="63">
        <v>41275</v>
      </c>
      <c r="Y460" s="63">
        <v>41306</v>
      </c>
      <c r="Z460" s="63">
        <v>41334</v>
      </c>
    </row>
    <row r="461" spans="1:26" ht="12.75">
      <c r="A461" s="302" t="s">
        <v>497</v>
      </c>
      <c r="B461" s="205">
        <v>0.4568895230330208</v>
      </c>
      <c r="C461" s="205">
        <v>0.452128764278297</v>
      </c>
      <c r="D461" s="205">
        <v>0.45721952729899884</v>
      </c>
      <c r="E461" s="205">
        <v>0.4556106829937718</v>
      </c>
      <c r="F461" s="205">
        <v>0.4699196551048403</v>
      </c>
      <c r="G461" s="205">
        <v>0.474040847489979</v>
      </c>
      <c r="H461" s="205">
        <v>0.4800516077808654</v>
      </c>
      <c r="I461" s="205">
        <v>0.48115627466456196</v>
      </c>
      <c r="J461" s="205">
        <v>0.47678536297462126</v>
      </c>
      <c r="K461" s="205">
        <v>0.48339299920445505</v>
      </c>
      <c r="L461" s="205">
        <v>0.4982605768151723</v>
      </c>
      <c r="M461" s="205">
        <v>0.5198255352894529</v>
      </c>
      <c r="N461" s="205">
        <v>0.5223397635345364</v>
      </c>
      <c r="O461" s="205">
        <v>0.5203824861600402</v>
      </c>
      <c r="P461" s="205">
        <v>0.5163974547234459</v>
      </c>
      <c r="Q461" s="205">
        <v>0.523088023088023</v>
      </c>
      <c r="R461" s="205">
        <v>0.5242504409171076</v>
      </c>
      <c r="S461" s="205">
        <v>0.5211578019394651</v>
      </c>
      <c r="T461" s="205">
        <v>0.5243501643262624</v>
      </c>
      <c r="U461" s="205">
        <v>0.517193947730399</v>
      </c>
      <c r="V461" s="205">
        <v>0.5252726993393763</v>
      </c>
      <c r="W461" s="205">
        <v>0.5277087293463957</v>
      </c>
      <c r="X461" s="205">
        <v>0.531715388858246</v>
      </c>
      <c r="Y461" s="205">
        <v>0.532672191278359</v>
      </c>
      <c r="Z461" s="205">
        <v>0.5320863309352518</v>
      </c>
    </row>
    <row r="462" spans="1:26" ht="12.75">
      <c r="A462" s="45" t="s">
        <v>492</v>
      </c>
      <c r="B462" s="205">
        <v>0.487</v>
      </c>
      <c r="C462" s="205">
        <v>0.484</v>
      </c>
      <c r="D462" s="205">
        <v>0.489</v>
      </c>
      <c r="E462" s="205">
        <v>0.499</v>
      </c>
      <c r="F462" s="205">
        <v>0.4338235294117647</v>
      </c>
      <c r="G462" s="205">
        <v>0.4405244338498212</v>
      </c>
      <c r="H462" s="205">
        <v>0.4354916067146283</v>
      </c>
      <c r="I462" s="205">
        <v>0.4416570771001151</v>
      </c>
      <c r="J462" s="205">
        <v>0.4385161438058163</v>
      </c>
      <c r="K462" s="205">
        <v>0.44732614184071606</v>
      </c>
      <c r="L462" s="205">
        <v>0.477299880525687</v>
      </c>
      <c r="M462" s="205">
        <v>0.48731642189586116</v>
      </c>
      <c r="N462" s="205">
        <v>0.49208320397392113</v>
      </c>
      <c r="O462" s="205">
        <v>0.49279077218840117</v>
      </c>
      <c r="P462" s="205">
        <v>0.4863438857852266</v>
      </c>
      <c r="Q462" s="205">
        <v>0.4868673926969891</v>
      </c>
      <c r="R462" s="205">
        <v>0.48404785643070786</v>
      </c>
      <c r="S462" s="205">
        <v>0.4817480719794344</v>
      </c>
      <c r="T462" s="205">
        <v>0.48962213943587013</v>
      </c>
      <c r="U462" s="205">
        <v>0.46225895316804405</v>
      </c>
      <c r="V462" s="205">
        <v>0.4732604945370903</v>
      </c>
      <c r="W462" s="205">
        <v>0.46605818596691384</v>
      </c>
      <c r="X462" s="205">
        <v>0.46917982679572084</v>
      </c>
      <c r="Y462" s="205">
        <v>0.4687343671835918</v>
      </c>
      <c r="Z462" s="205">
        <v>0.46119486320491343</v>
      </c>
    </row>
    <row r="463" spans="1:26" ht="12.75">
      <c r="A463" s="45" t="s">
        <v>493</v>
      </c>
      <c r="B463" s="205">
        <v>0.537</v>
      </c>
      <c r="C463" s="205">
        <v>0.545</v>
      </c>
      <c r="D463" s="205">
        <v>0.547</v>
      </c>
      <c r="E463" s="205">
        <v>0.548</v>
      </c>
      <c r="F463" s="205">
        <v>0.532952776336274</v>
      </c>
      <c r="G463" s="205">
        <v>0.536692759295499</v>
      </c>
      <c r="H463" s="205">
        <v>0.5551411827384124</v>
      </c>
      <c r="I463" s="205">
        <v>0.5455607476635514</v>
      </c>
      <c r="J463" s="205">
        <v>0.5401502021952629</v>
      </c>
      <c r="K463" s="205">
        <v>0.5371562317144529</v>
      </c>
      <c r="L463" s="205">
        <v>0.5335797905113987</v>
      </c>
      <c r="M463" s="205">
        <v>0.5629949604031678</v>
      </c>
      <c r="N463" s="205">
        <v>0.5600277585010409</v>
      </c>
      <c r="O463" s="205">
        <v>0.5581555402615279</v>
      </c>
      <c r="P463" s="205">
        <v>0.5569536423841059</v>
      </c>
      <c r="Q463" s="205">
        <v>0.5649100257069408</v>
      </c>
      <c r="R463" s="205">
        <v>0.5594555873925502</v>
      </c>
      <c r="S463" s="205">
        <v>0.5500327011118378</v>
      </c>
      <c r="T463" s="205">
        <v>0.5482825664290344</v>
      </c>
      <c r="U463" s="205">
        <v>0.5371069182389937</v>
      </c>
      <c r="V463" s="205">
        <v>0.5426309378806333</v>
      </c>
      <c r="W463" s="205">
        <v>0.5498666666666666</v>
      </c>
      <c r="X463" s="205">
        <v>0.5591341077085533</v>
      </c>
      <c r="Y463" s="205">
        <v>0.5573770491803278</v>
      </c>
      <c r="Z463" s="205">
        <v>0.5610151187904968</v>
      </c>
    </row>
    <row r="464" spans="1:26" ht="12.75">
      <c r="A464" s="45" t="s">
        <v>494</v>
      </c>
      <c r="B464" s="205">
        <v>0.436</v>
      </c>
      <c r="C464" s="205">
        <v>0.429</v>
      </c>
      <c r="D464" s="205">
        <v>0.436</v>
      </c>
      <c r="E464" s="205">
        <v>0.416</v>
      </c>
      <c r="F464" s="205">
        <v>0.5349620893007582</v>
      </c>
      <c r="G464" s="205">
        <v>0.5294599018003273</v>
      </c>
      <c r="H464" s="205">
        <v>0.5443371378402108</v>
      </c>
      <c r="I464" s="205">
        <v>0.5371383893666928</v>
      </c>
      <c r="J464" s="205">
        <v>0.5321100917431193</v>
      </c>
      <c r="K464" s="205">
        <v>0.53198127925117</v>
      </c>
      <c r="L464" s="205">
        <v>0.531733746130031</v>
      </c>
      <c r="M464" s="205">
        <v>0.554368932038835</v>
      </c>
      <c r="N464" s="205">
        <v>0.5480591497227357</v>
      </c>
      <c r="O464" s="205">
        <v>0.5415162454873647</v>
      </c>
      <c r="P464" s="205">
        <v>0.531786941580756</v>
      </c>
      <c r="Q464" s="205">
        <v>0.5384615384615384</v>
      </c>
      <c r="R464" s="205">
        <v>0.5479041916167665</v>
      </c>
      <c r="S464" s="205">
        <v>0.543247344461305</v>
      </c>
      <c r="T464" s="205">
        <v>0.5337995337995338</v>
      </c>
      <c r="U464" s="205">
        <v>0.5447019867549668</v>
      </c>
      <c r="V464" s="205">
        <v>0.543424317617866</v>
      </c>
      <c r="W464" s="205">
        <v>0.5455207574654042</v>
      </c>
      <c r="X464" s="205">
        <v>0.5477386934673367</v>
      </c>
      <c r="Y464" s="205">
        <v>0.5568773234200743</v>
      </c>
      <c r="Z464" s="205">
        <v>0.5636758321273516</v>
      </c>
    </row>
    <row r="465" spans="1:26" ht="12.75">
      <c r="A465" s="45" t="s">
        <v>495</v>
      </c>
      <c r="B465" s="205">
        <v>0.476</v>
      </c>
      <c r="C465" s="205">
        <v>0.463</v>
      </c>
      <c r="D465" s="205">
        <v>0.472</v>
      </c>
      <c r="E465" s="205">
        <v>0.467</v>
      </c>
      <c r="F465" s="205">
        <v>0.43964978111319575</v>
      </c>
      <c r="G465" s="205">
        <v>0.44290865384615385</v>
      </c>
      <c r="H465" s="205">
        <v>0.4607712765957447</v>
      </c>
      <c r="I465" s="205">
        <v>0.46317186463171867</v>
      </c>
      <c r="J465" s="205">
        <v>0.4490358126721763</v>
      </c>
      <c r="K465" s="205">
        <v>0.4576894775570272</v>
      </c>
      <c r="L465" s="205">
        <v>0.4472049689440994</v>
      </c>
      <c r="M465" s="205">
        <v>0.4855721393034826</v>
      </c>
      <c r="N465" s="205">
        <v>0.48380765456329733</v>
      </c>
      <c r="O465" s="205">
        <v>0.4798728813559322</v>
      </c>
      <c r="P465" s="205">
        <v>0.4893842887473461</v>
      </c>
      <c r="Q465" s="205">
        <v>0.5010638297872341</v>
      </c>
      <c r="R465" s="205">
        <v>0.4688195991091314</v>
      </c>
      <c r="S465" s="205">
        <v>0.477116704805492</v>
      </c>
      <c r="T465" s="205">
        <v>0.4893867924528302</v>
      </c>
      <c r="U465" s="205">
        <v>0.48675914249684743</v>
      </c>
      <c r="V465" s="205">
        <v>0.5081351689612015</v>
      </c>
      <c r="W465" s="205">
        <v>0.5108005082592122</v>
      </c>
      <c r="X465" s="205">
        <v>0.5303197353914002</v>
      </c>
      <c r="Y465" s="205">
        <v>0.5247524752475248</v>
      </c>
      <c r="Z465" s="205">
        <v>0.5265306122448979</v>
      </c>
    </row>
    <row r="466" spans="1:26" ht="12.75">
      <c r="A466" t="s">
        <v>496</v>
      </c>
      <c r="B466" s="205">
        <v>0.36</v>
      </c>
      <c r="C466" s="205">
        <v>0.341</v>
      </c>
      <c r="D466" s="205">
        <v>0.362</v>
      </c>
      <c r="E466" s="205">
        <v>0.361</v>
      </c>
      <c r="F466" s="205">
        <v>0.4670446491849752</v>
      </c>
      <c r="G466" s="205">
        <v>0.4703703703703704</v>
      </c>
      <c r="H466" s="205">
        <v>0.4793926247288503</v>
      </c>
      <c r="I466" s="205">
        <v>0.4930232558139535</v>
      </c>
      <c r="J466" s="205">
        <v>0.4950191570881226</v>
      </c>
      <c r="K466" s="205">
        <v>0.5104011887072808</v>
      </c>
      <c r="L466" s="205">
        <v>0.5232129697862933</v>
      </c>
      <c r="M466" s="205">
        <v>0.5503062117235346</v>
      </c>
      <c r="N466" s="205">
        <v>0.5642237982663515</v>
      </c>
      <c r="O466" s="205">
        <v>0.55420773313116</v>
      </c>
      <c r="P466" s="205">
        <v>0.5477084898572502</v>
      </c>
      <c r="Q466" s="205">
        <v>0.5578947368421052</v>
      </c>
      <c r="R466" s="205">
        <v>0.5664095972579263</v>
      </c>
      <c r="S466" s="205">
        <v>0.5578947368421052</v>
      </c>
      <c r="T466" s="205">
        <v>0.5646437994722955</v>
      </c>
      <c r="U466" s="205">
        <v>0.5690413368513633</v>
      </c>
      <c r="V466" s="205">
        <v>0.5732142857142857</v>
      </c>
      <c r="W466" s="205">
        <v>0.5803996194100857</v>
      </c>
      <c r="X466" s="205">
        <v>0.5771689497716895</v>
      </c>
      <c r="Y466" s="205">
        <v>0.5833333333333334</v>
      </c>
      <c r="Z466" s="205">
        <v>0.5693121693121693</v>
      </c>
    </row>
    <row r="467" spans="1:26" ht="12.75">
      <c r="A467" s="45" t="s">
        <v>442</v>
      </c>
      <c r="B467" s="53">
        <v>0.41</v>
      </c>
      <c r="C467" s="53">
        <v>0.41</v>
      </c>
      <c r="D467" s="53">
        <v>0.41</v>
      </c>
      <c r="E467" s="53">
        <v>0.41</v>
      </c>
      <c r="F467" s="53">
        <v>0.41</v>
      </c>
      <c r="G467" s="53">
        <v>0.41</v>
      </c>
      <c r="H467" s="53">
        <v>0.41</v>
      </c>
      <c r="I467" s="53">
        <v>0.41</v>
      </c>
      <c r="J467" s="53">
        <v>0.41</v>
      </c>
      <c r="K467" s="53">
        <v>0.41</v>
      </c>
      <c r="L467" s="53">
        <v>0.41</v>
      </c>
      <c r="M467" s="53">
        <v>0.41</v>
      </c>
      <c r="N467" s="53">
        <v>0.41</v>
      </c>
      <c r="O467" s="53">
        <v>0.41</v>
      </c>
      <c r="P467" s="53">
        <v>0.41</v>
      </c>
      <c r="Q467" s="53">
        <v>0.41</v>
      </c>
      <c r="R467" s="53">
        <v>0.41</v>
      </c>
      <c r="S467" s="53">
        <v>0.41</v>
      </c>
      <c r="T467" s="53">
        <v>0.41</v>
      </c>
      <c r="U467" s="53">
        <v>0.41</v>
      </c>
      <c r="V467" s="53">
        <v>0.41</v>
      </c>
      <c r="W467" s="53">
        <v>0.41</v>
      </c>
      <c r="X467" s="53">
        <v>0.41</v>
      </c>
      <c r="Y467" s="53">
        <v>0.41</v>
      </c>
      <c r="Z467" s="53">
        <v>0.41</v>
      </c>
    </row>
    <row r="468" spans="1:26" ht="12.75">
      <c r="A468" s="45" t="s">
        <v>443</v>
      </c>
      <c r="B468" s="53">
        <v>0.41</v>
      </c>
      <c r="C468" s="53">
        <v>0.41</v>
      </c>
      <c r="D468" s="53">
        <v>0.41</v>
      </c>
      <c r="E468" s="53">
        <v>0.41</v>
      </c>
      <c r="F468" s="53">
        <v>0.41</v>
      </c>
      <c r="G468" s="53">
        <v>0.41</v>
      </c>
      <c r="H468" s="53">
        <v>0.41</v>
      </c>
      <c r="I468" s="53">
        <v>0.41</v>
      </c>
      <c r="J468" s="53">
        <v>0.41</v>
      </c>
      <c r="K468" s="53">
        <v>0.41</v>
      </c>
      <c r="L468" s="53">
        <v>0.43</v>
      </c>
      <c r="M468" s="53">
        <v>0.43</v>
      </c>
      <c r="N468" s="53">
        <v>0.43</v>
      </c>
      <c r="O468" s="53">
        <v>0.43</v>
      </c>
      <c r="P468" s="53">
        <v>0.43</v>
      </c>
      <c r="Q468" s="53">
        <v>0.43</v>
      </c>
      <c r="R468" s="53">
        <v>0.43</v>
      </c>
      <c r="S468" s="53">
        <v>0.43</v>
      </c>
      <c r="T468" s="53">
        <v>0.43</v>
      </c>
      <c r="U468" s="53">
        <v>0.43</v>
      </c>
      <c r="V468" s="53">
        <v>0.43</v>
      </c>
      <c r="W468" s="53">
        <v>0.43</v>
      </c>
      <c r="X468" s="53">
        <v>0.41</v>
      </c>
      <c r="Y468" s="53">
        <v>0.41</v>
      </c>
      <c r="Z468" s="53">
        <v>0.41</v>
      </c>
    </row>
    <row r="470" ht="12.75">
      <c r="A470" t="s">
        <v>394</v>
      </c>
    </row>
    <row r="471" spans="1:26" ht="12.75">
      <c r="A471" s="45" t="s">
        <v>497</v>
      </c>
      <c r="C471" s="205">
        <v>0.625744408663814</v>
      </c>
      <c r="D471" s="205">
        <v>0.6304491851066649</v>
      </c>
      <c r="E471" s="205">
        <v>0.6346418274561987</v>
      </c>
      <c r="F471" s="205">
        <v>0.6354688618468146</v>
      </c>
      <c r="G471" s="205">
        <v>0.6381350653972774</v>
      </c>
      <c r="H471" s="205">
        <v>0.6531444811147782</v>
      </c>
      <c r="I471" s="205">
        <v>0.6567406103829945</v>
      </c>
      <c r="J471" s="205">
        <v>0.6568743727762065</v>
      </c>
      <c r="K471" s="205">
        <v>0.6577165753235389</v>
      </c>
      <c r="L471" s="205">
        <v>0.6560887988209285</v>
      </c>
      <c r="M471" s="205">
        <v>0.6577564752511752</v>
      </c>
      <c r="N471" s="205">
        <v>0.6629847349957334</v>
      </c>
      <c r="O471" s="205">
        <v>0.6636693255982596</v>
      </c>
      <c r="P471" s="205">
        <v>0.6623477837311251</v>
      </c>
      <c r="Q471" s="205">
        <v>0.6649972454550007</v>
      </c>
      <c r="R471" s="205">
        <v>0.6650027731558513</v>
      </c>
      <c r="S471" s="205">
        <v>0.6634223399918467</v>
      </c>
      <c r="T471" s="205">
        <v>0.6575094417714316</v>
      </c>
      <c r="U471" s="205">
        <v>0.6540554821664465</v>
      </c>
      <c r="V471" s="205">
        <v>0.6526577985054852</v>
      </c>
      <c r="W471" s="205">
        <v>0.6512979052289324</v>
      </c>
      <c r="X471" s="205">
        <v>0.6545922643994732</v>
      </c>
      <c r="Y471" s="205">
        <v>0.6519068624713831</v>
      </c>
      <c r="Z471" s="205">
        <v>0.651</v>
      </c>
    </row>
    <row r="472" spans="1:26" ht="12.75">
      <c r="A472" s="45" t="s">
        <v>492</v>
      </c>
      <c r="C472" s="205">
        <v>0.649</v>
      </c>
      <c r="D472" s="205">
        <v>0.6540739228098836</v>
      </c>
      <c r="E472" s="205">
        <v>0.6566740935790966</v>
      </c>
      <c r="F472" s="205">
        <v>0.661513425549227</v>
      </c>
      <c r="G472" s="205">
        <v>0.6598287193786099</v>
      </c>
      <c r="H472" s="205">
        <v>0.6716208073910424</v>
      </c>
      <c r="I472" s="205">
        <v>0.6791954490044697</v>
      </c>
      <c r="J472" s="205">
        <v>0.6736426456071076</v>
      </c>
      <c r="K472" s="205">
        <v>0.6729174891433083</v>
      </c>
      <c r="L472" s="205">
        <v>0.6689451320894144</v>
      </c>
      <c r="M472" s="205">
        <v>0.6706937580084202</v>
      </c>
      <c r="N472" s="205">
        <v>0.6744490100859171</v>
      </c>
      <c r="O472" s="205">
        <v>0.6767072029934518</v>
      </c>
      <c r="P472" s="205">
        <v>0.6776501600451892</v>
      </c>
      <c r="Q472" s="205">
        <v>0.6742467310972143</v>
      </c>
      <c r="R472" s="205">
        <v>0.6724071947952545</v>
      </c>
      <c r="S472" s="205">
        <v>0.6693704132869834</v>
      </c>
      <c r="T472" s="205">
        <v>0.6615294576667967</v>
      </c>
      <c r="U472" s="205">
        <v>0.6575528407989141</v>
      </c>
      <c r="V472" s="205">
        <v>0.6591582691167753</v>
      </c>
      <c r="W472" s="205">
        <v>0.6490234375</v>
      </c>
      <c r="X472" s="205">
        <v>0.6483212919677008</v>
      </c>
      <c r="Y472" s="205">
        <v>0.6546126977604274</v>
      </c>
      <c r="Z472" s="205">
        <v>0.654</v>
      </c>
    </row>
    <row r="473" spans="1:26" ht="12.75">
      <c r="A473" s="45" t="s">
        <v>493</v>
      </c>
      <c r="C473" s="205">
        <v>0.635</v>
      </c>
      <c r="D473" s="205">
        <v>0.634780827529701</v>
      </c>
      <c r="E473" s="205">
        <v>0.6343375980189847</v>
      </c>
      <c r="F473" s="205">
        <v>0.6382571732199788</v>
      </c>
      <c r="G473" s="205">
        <v>0.6459119496855346</v>
      </c>
      <c r="H473" s="205">
        <v>0.6541916167664671</v>
      </c>
      <c r="I473" s="205">
        <v>0.6574777512481007</v>
      </c>
      <c r="J473" s="205">
        <v>0.6616979909267661</v>
      </c>
      <c r="K473" s="205">
        <v>0.6601622451216839</v>
      </c>
      <c r="L473" s="205">
        <v>0.6569976709718399</v>
      </c>
      <c r="M473" s="205">
        <v>0.660333048676345</v>
      </c>
      <c r="N473" s="205">
        <v>0.6713937513848881</v>
      </c>
      <c r="O473" s="205">
        <v>0.6723189734188818</v>
      </c>
      <c r="P473" s="205">
        <v>0.671634839310666</v>
      </c>
      <c r="Q473" s="205">
        <v>0.6793023255813954</v>
      </c>
      <c r="R473" s="205">
        <v>0.68274231678487</v>
      </c>
      <c r="S473" s="205">
        <v>0.6802141640301776</v>
      </c>
      <c r="T473" s="205">
        <v>0.6770655617840604</v>
      </c>
      <c r="U473" s="205">
        <v>0.6725131545978451</v>
      </c>
      <c r="V473" s="205">
        <v>0.6723049734915425</v>
      </c>
      <c r="W473" s="205">
        <v>0.6783743100852986</v>
      </c>
      <c r="X473" s="205">
        <v>0.6775189447095145</v>
      </c>
      <c r="Y473" s="205">
        <v>0.6696288552012546</v>
      </c>
      <c r="Z473" s="205">
        <v>0.669</v>
      </c>
    </row>
    <row r="474" spans="1:26" ht="12.75">
      <c r="A474" s="45" t="s">
        <v>494</v>
      </c>
      <c r="C474" s="205">
        <v>0.594</v>
      </c>
      <c r="D474" s="205">
        <v>0.599023840810963</v>
      </c>
      <c r="E474" s="205">
        <v>0.6067523498944946</v>
      </c>
      <c r="F474" s="205">
        <v>0.6064975009611688</v>
      </c>
      <c r="G474" s="205">
        <v>0.6080843585237259</v>
      </c>
      <c r="H474" s="205">
        <v>0.6544148711449091</v>
      </c>
      <c r="I474" s="205">
        <v>0.6529612270984235</v>
      </c>
      <c r="J474" s="205">
        <v>0.654964686331533</v>
      </c>
      <c r="K474" s="205">
        <v>0.6556025369978858</v>
      </c>
      <c r="L474" s="205">
        <v>0.6551214361140444</v>
      </c>
      <c r="M474" s="205">
        <v>0.6548407779440051</v>
      </c>
      <c r="N474" s="205">
        <v>0.6550257443474368</v>
      </c>
      <c r="O474" s="205">
        <v>0.6523733088741115</v>
      </c>
      <c r="P474" s="205">
        <v>0.6510658016682113</v>
      </c>
      <c r="Q474" s="205">
        <v>0.6615550174872209</v>
      </c>
      <c r="R474" s="205">
        <v>0.6632625638269283</v>
      </c>
      <c r="S474" s="205">
        <v>0.6679245283018868</v>
      </c>
      <c r="T474" s="205">
        <v>0.6587279349957972</v>
      </c>
      <c r="U474" s="205">
        <v>0.6563593932322054</v>
      </c>
      <c r="V474" s="205">
        <v>0.6527737855705662</v>
      </c>
      <c r="W474" s="205">
        <v>0.6488822652757079</v>
      </c>
      <c r="X474" s="205">
        <v>0.6695712791913558</v>
      </c>
      <c r="Y474" s="205">
        <v>0.6510531279471864</v>
      </c>
      <c r="Z474" s="205">
        <v>0.651</v>
      </c>
    </row>
    <row r="475" spans="1:26" ht="12.75">
      <c r="A475" s="45" t="s">
        <v>495</v>
      </c>
      <c r="C475" s="205">
        <v>0.621</v>
      </c>
      <c r="D475" s="205">
        <v>0.6289355322338831</v>
      </c>
      <c r="E475" s="205">
        <v>0.6343925233644859</v>
      </c>
      <c r="F475" s="205">
        <v>0.6312828207051763</v>
      </c>
      <c r="G475" s="205">
        <v>0.6324365289882531</v>
      </c>
      <c r="H475" s="205">
        <v>0.6313169984686064</v>
      </c>
      <c r="I475" s="205">
        <v>0.6315587897357334</v>
      </c>
      <c r="J475" s="205">
        <v>0.6315587897357334</v>
      </c>
      <c r="K475" s="205">
        <v>0.6375291375291375</v>
      </c>
      <c r="L475" s="205">
        <v>0.6370903277378097</v>
      </c>
      <c r="M475" s="205">
        <v>0.6401439424230307</v>
      </c>
      <c r="N475" s="205">
        <v>0.6398357289527721</v>
      </c>
      <c r="O475" s="205">
        <v>0.6483516483516484</v>
      </c>
      <c r="P475" s="205">
        <v>0.6389244558258643</v>
      </c>
      <c r="Q475" s="205">
        <v>0.6409495548961425</v>
      </c>
      <c r="R475" s="205">
        <v>0.6421589460263494</v>
      </c>
      <c r="S475" s="205">
        <v>0.6382616105666808</v>
      </c>
      <c r="T475" s="205">
        <v>0.6384279475982533</v>
      </c>
      <c r="U475" s="205">
        <v>0.6376481312670921</v>
      </c>
      <c r="V475" s="205">
        <v>0.6340044742729306</v>
      </c>
      <c r="W475" s="205">
        <v>0.640294388224471</v>
      </c>
      <c r="X475" s="205">
        <v>0.6596800882515168</v>
      </c>
      <c r="Y475" s="205">
        <v>0.6625891946992865</v>
      </c>
      <c r="Z475" s="205">
        <v>0.664</v>
      </c>
    </row>
    <row r="476" spans="1:26" ht="12.75">
      <c r="A476" t="s">
        <v>496</v>
      </c>
      <c r="C476" s="205">
        <v>0.647</v>
      </c>
      <c r="D476" s="205">
        <v>0.6561181434599156</v>
      </c>
      <c r="E476" s="205">
        <v>0.6620752984389348</v>
      </c>
      <c r="F476" s="205">
        <v>0.6614583333333334</v>
      </c>
      <c r="G476" s="205">
        <v>0.6649453219927096</v>
      </c>
      <c r="H476" s="205">
        <v>0.6668711656441718</v>
      </c>
      <c r="I476" s="205">
        <v>0.6678876678876678</v>
      </c>
      <c r="J476" s="205">
        <v>0.6671714112658994</v>
      </c>
      <c r="K476" s="205">
        <v>0.6710365853658536</v>
      </c>
      <c r="L476" s="205">
        <v>0.671997585998793</v>
      </c>
      <c r="M476" s="205">
        <v>0.6723981900452489</v>
      </c>
      <c r="N476" s="205">
        <v>0.6812442254388666</v>
      </c>
      <c r="O476" s="205">
        <v>0.6764522173641474</v>
      </c>
      <c r="P476" s="205">
        <v>0.6738995660260384</v>
      </c>
      <c r="Q476" s="205">
        <v>0.6701998788612962</v>
      </c>
      <c r="R476" s="205">
        <v>0.6649374427830332</v>
      </c>
      <c r="S476" s="205">
        <v>0.6635831020659883</v>
      </c>
      <c r="T476" s="205">
        <v>0.6585903083700441</v>
      </c>
      <c r="U476" s="205">
        <v>0.6553617571059431</v>
      </c>
      <c r="V476" s="205">
        <v>0.6539333117513758</v>
      </c>
      <c r="W476" s="205">
        <v>0.6516782773907537</v>
      </c>
      <c r="X476" s="205">
        <v>0.6424778761061947</v>
      </c>
      <c r="Y476" s="205">
        <v>0.643674507310871</v>
      </c>
      <c r="Z476" s="205">
        <v>0.643</v>
      </c>
    </row>
    <row r="477" spans="1:26" ht="12.75">
      <c r="A477" s="45" t="s">
        <v>374</v>
      </c>
      <c r="C477" s="205">
        <v>0.593</v>
      </c>
      <c r="D477" s="205">
        <v>0.5975452196382429</v>
      </c>
      <c r="E477" s="205">
        <v>0.6027397260273972</v>
      </c>
      <c r="F477" s="205">
        <v>0.595118898623279</v>
      </c>
      <c r="G477" s="205">
        <v>0.5979192166462668</v>
      </c>
      <c r="H477" s="205">
        <v>0.594855305466238</v>
      </c>
      <c r="I477" s="205">
        <v>0.6115981119352664</v>
      </c>
      <c r="J477" s="205">
        <v>0.6129247168554297</v>
      </c>
      <c r="K477" s="205">
        <v>0.611185086551265</v>
      </c>
      <c r="L477" s="205">
        <v>0.583984375</v>
      </c>
      <c r="M477" s="205">
        <v>0.5872865275142315</v>
      </c>
      <c r="N477" s="205">
        <v>0.6003717472118959</v>
      </c>
      <c r="O477" s="205">
        <v>0.6028708133971292</v>
      </c>
      <c r="P477" s="205">
        <v>0.6088631984585742</v>
      </c>
      <c r="Q477" s="205">
        <v>0.6069306930693069</v>
      </c>
      <c r="R477" s="205">
        <v>0.6123046875</v>
      </c>
      <c r="S477" s="205">
        <v>0.6067632850241546</v>
      </c>
      <c r="T477" s="205">
        <v>0.5956644674835061</v>
      </c>
      <c r="U477" s="205">
        <v>0.5894039735099338</v>
      </c>
      <c r="V477" s="205">
        <v>0.581573896353167</v>
      </c>
      <c r="W477" s="205">
        <v>0.582815734989648</v>
      </c>
      <c r="X477" s="205">
        <v>0.5783783783783784</v>
      </c>
      <c r="Y477" s="205">
        <v>0.5728155339805825</v>
      </c>
      <c r="Z477" s="205">
        <v>0.559</v>
      </c>
    </row>
    <row r="478" spans="1:26" ht="12.75">
      <c r="A478" s="45" t="s">
        <v>442</v>
      </c>
      <c r="B478" s="53">
        <v>0.505</v>
      </c>
      <c r="C478" s="53">
        <v>0.505</v>
      </c>
      <c r="D478" s="53">
        <v>0.505</v>
      </c>
      <c r="E478" s="53">
        <v>0.505</v>
      </c>
      <c r="F478" s="53">
        <v>0.505</v>
      </c>
      <c r="G478" s="53">
        <v>0.505</v>
      </c>
      <c r="H478" s="53">
        <v>0.505</v>
      </c>
      <c r="I478" s="53">
        <v>0.505</v>
      </c>
      <c r="J478" s="53">
        <v>0.505</v>
      </c>
      <c r="K478" s="53">
        <v>0.505</v>
      </c>
      <c r="L478" s="53">
        <v>0.505</v>
      </c>
      <c r="M478" s="53">
        <v>0.505</v>
      </c>
      <c r="N478" s="53">
        <v>0.505</v>
      </c>
      <c r="O478" s="53">
        <v>0.505</v>
      </c>
      <c r="P478" s="53">
        <v>0.505</v>
      </c>
      <c r="Q478" s="53">
        <v>0.505</v>
      </c>
      <c r="R478" s="53">
        <v>0.505</v>
      </c>
      <c r="S478" s="53">
        <v>0.505</v>
      </c>
      <c r="T478" s="53">
        <v>0.505</v>
      </c>
      <c r="U478" s="53">
        <v>0.505</v>
      </c>
      <c r="V478" s="53">
        <v>0.505</v>
      </c>
      <c r="W478" s="53">
        <v>0.505</v>
      </c>
      <c r="X478" s="53">
        <v>0.505</v>
      </c>
      <c r="Y478" s="53">
        <v>0.505</v>
      </c>
      <c r="Z478" s="53">
        <v>0.505</v>
      </c>
    </row>
    <row r="479" spans="1:26" ht="12.75">
      <c r="A479" s="45" t="s">
        <v>443</v>
      </c>
      <c r="B479" s="53">
        <v>0.65</v>
      </c>
      <c r="C479" s="53">
        <v>0.65</v>
      </c>
      <c r="D479" s="53">
        <v>0.65</v>
      </c>
      <c r="E479" s="53">
        <v>0.65</v>
      </c>
      <c r="F479" s="53">
        <v>0.65</v>
      </c>
      <c r="G479" s="53">
        <v>0.65</v>
      </c>
      <c r="H479" s="53">
        <v>0.65</v>
      </c>
      <c r="I479" s="53">
        <v>0.65</v>
      </c>
      <c r="J479" s="53">
        <v>0.65</v>
      </c>
      <c r="K479" s="53">
        <v>0.65</v>
      </c>
      <c r="L479" s="53">
        <v>0.7</v>
      </c>
      <c r="M479" s="53">
        <v>0.7</v>
      </c>
      <c r="N479" s="53">
        <v>0.7</v>
      </c>
      <c r="O479" s="53">
        <v>0.7</v>
      </c>
      <c r="P479" s="53">
        <v>0.7</v>
      </c>
      <c r="Q479" s="53">
        <v>0.7</v>
      </c>
      <c r="R479" s="53">
        <v>0.7</v>
      </c>
      <c r="S479" s="53">
        <v>0.7</v>
      </c>
      <c r="T479" s="53">
        <v>0.7</v>
      </c>
      <c r="U479" s="53">
        <v>0.7</v>
      </c>
      <c r="V479" s="53">
        <v>0.7</v>
      </c>
      <c r="W479" s="53">
        <v>0.7</v>
      </c>
      <c r="X479" s="53">
        <v>0.7</v>
      </c>
      <c r="Y479" s="53">
        <v>0.7</v>
      </c>
      <c r="Z479" s="53">
        <v>0.7</v>
      </c>
    </row>
    <row r="482" spans="1:33" ht="12.75">
      <c r="A482" s="22" t="s">
        <v>444</v>
      </c>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row>
    <row r="484" spans="1:34" ht="12.75">
      <c r="A484" t="s">
        <v>445</v>
      </c>
      <c r="B484">
        <v>2006</v>
      </c>
      <c r="F484">
        <v>2007</v>
      </c>
      <c r="J484">
        <v>2008</v>
      </c>
      <c r="N484">
        <v>2009</v>
      </c>
      <c r="R484">
        <v>2010</v>
      </c>
      <c r="V484">
        <v>2011</v>
      </c>
      <c r="Z484">
        <v>2012</v>
      </c>
      <c r="AD484">
        <v>2013</v>
      </c>
      <c r="AH484">
        <v>2014</v>
      </c>
    </row>
    <row r="485" spans="2:34" ht="12.75">
      <c r="B485" s="63" t="s">
        <v>446</v>
      </c>
      <c r="C485" s="63" t="s">
        <v>447</v>
      </c>
      <c r="D485" s="63" t="s">
        <v>448</v>
      </c>
      <c r="E485" s="63" t="s">
        <v>449</v>
      </c>
      <c r="F485" s="63" t="s">
        <v>446</v>
      </c>
      <c r="G485" s="63" t="s">
        <v>447</v>
      </c>
      <c r="H485" s="63" t="s">
        <v>448</v>
      </c>
      <c r="I485" s="63" t="s">
        <v>449</v>
      </c>
      <c r="J485" s="63" t="s">
        <v>446</v>
      </c>
      <c r="K485" s="63" t="s">
        <v>447</v>
      </c>
      <c r="L485" s="63" t="s">
        <v>448</v>
      </c>
      <c r="M485" s="63" t="s">
        <v>449</v>
      </c>
      <c r="N485" s="63" t="s">
        <v>446</v>
      </c>
      <c r="O485" s="63" t="s">
        <v>447</v>
      </c>
      <c r="P485" s="63" t="s">
        <v>448</v>
      </c>
      <c r="Q485" s="63" t="s">
        <v>449</v>
      </c>
      <c r="R485" s="63" t="s">
        <v>446</v>
      </c>
      <c r="S485" s="63" t="s">
        <v>447</v>
      </c>
      <c r="T485" s="63" t="s">
        <v>448</v>
      </c>
      <c r="U485" s="63" t="s">
        <v>449</v>
      </c>
      <c r="V485" s="63" t="s">
        <v>446</v>
      </c>
      <c r="W485" s="63" t="s">
        <v>447</v>
      </c>
      <c r="X485" s="63" t="s">
        <v>448</v>
      </c>
      <c r="Y485" s="63" t="s">
        <v>449</v>
      </c>
      <c r="Z485" s="63" t="s">
        <v>446</v>
      </c>
      <c r="AA485" s="63" t="s">
        <v>447</v>
      </c>
      <c r="AB485" s="63" t="s">
        <v>448</v>
      </c>
      <c r="AC485" s="63" t="s">
        <v>449</v>
      </c>
      <c r="AD485" s="63" t="s">
        <v>446</v>
      </c>
      <c r="AE485" s="63" t="s">
        <v>447</v>
      </c>
      <c r="AF485" s="63" t="s">
        <v>448</v>
      </c>
      <c r="AG485" s="63" t="s">
        <v>449</v>
      </c>
      <c r="AH485" s="63" t="s">
        <v>446</v>
      </c>
    </row>
    <row r="486" spans="1:34" ht="12.75">
      <c r="A486" t="s">
        <v>239</v>
      </c>
      <c r="B486" s="96">
        <v>100</v>
      </c>
      <c r="C486" s="96">
        <v>78.62540819447322</v>
      </c>
      <c r="D486" s="96">
        <v>71.32962337898626</v>
      </c>
      <c r="E486" s="96">
        <v>118.48046933408389</v>
      </c>
      <c r="F486" s="96">
        <v>119.42258581779308</v>
      </c>
      <c r="G486" s="96">
        <v>89.48261607414821</v>
      </c>
      <c r="H486" s="96">
        <v>72.76308111262401</v>
      </c>
      <c r="I486" s="96">
        <v>116.3632197515777</v>
      </c>
      <c r="J486" s="96">
        <v>155.53659337052838</v>
      </c>
      <c r="K486" s="96">
        <v>82.7212398717083</v>
      </c>
      <c r="L486" s="96">
        <v>88.02267669134575</v>
      </c>
      <c r="M486" s="96">
        <v>149.35992639334643</v>
      </c>
      <c r="N486" s="96">
        <v>195.66217022453108</v>
      </c>
      <c r="O486" s="96">
        <v>97.05193327433234</v>
      </c>
      <c r="P486" s="96">
        <v>70.27262440260441</v>
      </c>
      <c r="Q486" s="96">
        <v>100.46417627793873</v>
      </c>
      <c r="R486" s="96">
        <v>118.91905582007902</v>
      </c>
      <c r="S486" s="96">
        <v>81.49343734597387</v>
      </c>
      <c r="T486" s="96">
        <v>66.91182784458523</v>
      </c>
      <c r="U486" s="96">
        <v>95.38008302459492</v>
      </c>
      <c r="V486" s="96">
        <v>127.17030138524896</v>
      </c>
      <c r="W486" s="96">
        <v>92.78255669534016</v>
      </c>
      <c r="X486" s="96">
        <v>77.11006445215666</v>
      </c>
      <c r="Y486" s="96">
        <v>115.6508991776559</v>
      </c>
      <c r="Z486" s="96">
        <v>136.3428641319153</v>
      </c>
      <c r="AA486" s="96">
        <v>95.15095170524049</v>
      </c>
      <c r="AB486" s="96">
        <v>80.26757859371251</v>
      </c>
      <c r="AC486" s="96">
        <v>110.60724162600238</v>
      </c>
      <c r="AD486" s="96">
        <v>136.90183131087878</v>
      </c>
      <c r="AE486" s="96">
        <v>84.10718378140149</v>
      </c>
      <c r="AF486" s="96">
        <v>70.8487564399767</v>
      </c>
      <c r="AG486" s="96">
        <v>104.11694051796059</v>
      </c>
      <c r="AH486" s="96">
        <v>141.18158518358555</v>
      </c>
    </row>
    <row r="487" spans="1:34" ht="12.75">
      <c r="A487" t="s">
        <v>240</v>
      </c>
      <c r="B487" s="96">
        <v>100</v>
      </c>
      <c r="C487" s="96">
        <v>81.64375559085018</v>
      </c>
      <c r="D487" s="96">
        <v>68.5836948258128</v>
      </c>
      <c r="E487" s="96">
        <v>119.3075117370892</v>
      </c>
      <c r="F487" s="96">
        <v>124.83467235065856</v>
      </c>
      <c r="G487" s="96">
        <v>89.95008975088656</v>
      </c>
      <c r="H487" s="96">
        <v>76.82460879511328</v>
      </c>
      <c r="I487" s="96">
        <v>115.38900152052712</v>
      </c>
      <c r="J487" s="96">
        <v>148.41047603360238</v>
      </c>
      <c r="K487" s="96">
        <v>87.09951905290418</v>
      </c>
      <c r="L487" s="96">
        <v>86.29741324385168</v>
      </c>
      <c r="M487" s="96">
        <v>142.8778855145937</v>
      </c>
      <c r="N487" s="96">
        <v>171.48491999242123</v>
      </c>
      <c r="O487" s="96">
        <v>96.47445233479645</v>
      </c>
      <c r="P487" s="96">
        <v>73.755062520172</v>
      </c>
      <c r="Q487" s="96">
        <v>107.43213675696278</v>
      </c>
      <c r="R487" s="96">
        <v>113.76632591385697</v>
      </c>
      <c r="S487" s="96">
        <v>78.8307173463613</v>
      </c>
      <c r="T487" s="96">
        <v>68.65678202010137</v>
      </c>
      <c r="U487" s="96">
        <v>100.91120548003671</v>
      </c>
      <c r="V487" s="96">
        <v>120.96303501945525</v>
      </c>
      <c r="W487" s="96">
        <v>88.89704725441862</v>
      </c>
      <c r="X487" s="96">
        <v>75.08554572271386</v>
      </c>
      <c r="Y487" s="96">
        <v>127.47701736465783</v>
      </c>
      <c r="Z487" s="96">
        <v>128.0551446416831</v>
      </c>
      <c r="AA487" s="96">
        <v>89.08177836250742</v>
      </c>
      <c r="AB487" s="96">
        <v>77.3369114945427</v>
      </c>
      <c r="AC487" s="96">
        <v>125.84596753534083</v>
      </c>
      <c r="AD487" s="96">
        <v>120.754297981013</v>
      </c>
      <c r="AE487" s="96">
        <v>84.44338870839208</v>
      </c>
      <c r="AF487" s="96">
        <v>71.60487105497178</v>
      </c>
      <c r="AG487" s="96">
        <v>114.49752883031302</v>
      </c>
      <c r="AH487" s="96">
        <v>136.5113447703376</v>
      </c>
    </row>
    <row r="488" spans="1:34" ht="12.75">
      <c r="A488" t="s">
        <v>299</v>
      </c>
      <c r="B488" s="96">
        <v>100</v>
      </c>
      <c r="C488" s="96">
        <v>73.28017104388778</v>
      </c>
      <c r="D488" s="96">
        <v>67.74435200883177</v>
      </c>
      <c r="E488" s="96">
        <v>116.447445000582</v>
      </c>
      <c r="F488" s="96">
        <v>133.11675329868052</v>
      </c>
      <c r="G488" s="96">
        <v>104.55057445370579</v>
      </c>
      <c r="H488" s="96">
        <v>68.53408029878618</v>
      </c>
      <c r="I488" s="96">
        <v>99.06728149234961</v>
      </c>
      <c r="J488" s="96">
        <v>157.8017560562784</v>
      </c>
      <c r="K488" s="96">
        <v>82.0506804317222</v>
      </c>
      <c r="L488" s="96">
        <v>87.82630009395808</v>
      </c>
      <c r="M488" s="96">
        <v>167.96595190473974</v>
      </c>
      <c r="N488" s="96">
        <v>231.43086594112597</v>
      </c>
      <c r="O488" s="96">
        <v>95.58584214808788</v>
      </c>
      <c r="P488" s="96">
        <v>68.3674874503962</v>
      </c>
      <c r="Q488" s="96">
        <v>98.35939502691618</v>
      </c>
      <c r="R488" s="96">
        <v>125.99873413008676</v>
      </c>
      <c r="S488" s="96">
        <v>84.33898705750251</v>
      </c>
      <c r="T488" s="96">
        <v>69.00357368089132</v>
      </c>
      <c r="U488" s="96">
        <v>91.83295252602184</v>
      </c>
      <c r="V488" s="96">
        <v>131.8497221684682</v>
      </c>
      <c r="W488" s="96">
        <v>100.3396653667128</v>
      </c>
      <c r="X488" s="96">
        <v>80.98671013039117</v>
      </c>
      <c r="Y488" s="96">
        <v>101.34943365069535</v>
      </c>
      <c r="Z488" s="96">
        <v>143.89002036659878</v>
      </c>
      <c r="AA488" s="96">
        <v>97.98478414720452</v>
      </c>
      <c r="AB488" s="96">
        <v>78.78694859247757</v>
      </c>
      <c r="AC488" s="96">
        <v>118.6395617995554</v>
      </c>
      <c r="AD488" s="96">
        <v>131.31592164741338</v>
      </c>
      <c r="AE488" s="96">
        <v>78.46477485031701</v>
      </c>
      <c r="AF488" s="96">
        <v>75.18092166935392</v>
      </c>
      <c r="AG488" s="96">
        <v>111.15211970074812</v>
      </c>
      <c r="AH488" s="96">
        <v>123.39585389930899</v>
      </c>
    </row>
    <row r="489" spans="1:34" ht="12.75">
      <c r="A489" t="s">
        <v>301</v>
      </c>
      <c r="B489" s="96">
        <v>100</v>
      </c>
      <c r="C489" s="96">
        <v>80.5670070400203</v>
      </c>
      <c r="D489" s="96">
        <v>66.05526253640872</v>
      </c>
      <c r="E489" s="96">
        <v>98.60564890954593</v>
      </c>
      <c r="F489" s="96">
        <v>150.2296350012086</v>
      </c>
      <c r="G489" s="96">
        <v>84.15124698310538</v>
      </c>
      <c r="H489" s="96">
        <v>66.94072657743786</v>
      </c>
      <c r="I489" s="96">
        <v>114.19594401599542</v>
      </c>
      <c r="J489" s="96">
        <v>156.4782391195598</v>
      </c>
      <c r="K489" s="96">
        <v>81.21003836317135</v>
      </c>
      <c r="L489" s="96">
        <v>84.47987402814684</v>
      </c>
      <c r="M489" s="96">
        <v>149.69711090400745</v>
      </c>
      <c r="N489" s="96">
        <v>222.568093385214</v>
      </c>
      <c r="O489" s="96">
        <v>104.33216783216783</v>
      </c>
      <c r="P489" s="96">
        <v>63.47732832869735</v>
      </c>
      <c r="Q489" s="96">
        <v>104.57209228657409</v>
      </c>
      <c r="R489" s="96">
        <v>126.91977583682537</v>
      </c>
      <c r="S489" s="96">
        <v>77.07148255698317</v>
      </c>
      <c r="T489" s="96">
        <v>62.74064516129032</v>
      </c>
      <c r="U489" s="96">
        <v>97.49917736097402</v>
      </c>
      <c r="V489" s="96">
        <v>132.1380357745528</v>
      </c>
      <c r="W489" s="96">
        <v>95.84317731945598</v>
      </c>
      <c r="X489" s="96">
        <v>73.8640906062625</v>
      </c>
      <c r="Y489" s="96">
        <v>117.02895282763596</v>
      </c>
      <c r="Z489" s="96">
        <v>143.6300578034682</v>
      </c>
      <c r="AA489" s="96">
        <v>92.10130929383989</v>
      </c>
      <c r="AB489" s="96">
        <v>74.23677464460499</v>
      </c>
      <c r="AC489" s="96">
        <v>104.01035944121801</v>
      </c>
      <c r="AD489" s="96">
        <v>154.03304912095373</v>
      </c>
      <c r="AE489" s="96">
        <v>88.40501616537671</v>
      </c>
      <c r="AF489" s="96">
        <v>74.084335346595</v>
      </c>
      <c r="AG489" s="96">
        <v>91.58563949139865</v>
      </c>
      <c r="AH489" s="96">
        <v>153.8097182523479</v>
      </c>
    </row>
    <row r="490" spans="1:34" ht="12.75">
      <c r="A490" t="s">
        <v>450</v>
      </c>
      <c r="B490" s="96">
        <v>100</v>
      </c>
      <c r="C490" s="96">
        <v>66.34098791739397</v>
      </c>
      <c r="D490" s="96">
        <v>64.90005125576627</v>
      </c>
      <c r="E490" s="96">
        <v>152.06128573685044</v>
      </c>
      <c r="F490" s="96">
        <v>116.78265988019805</v>
      </c>
      <c r="G490" s="96">
        <v>81.55834914611006</v>
      </c>
      <c r="H490" s="96">
        <v>70.93572778827976</v>
      </c>
      <c r="I490" s="96">
        <v>115.6049812945216</v>
      </c>
      <c r="J490" s="96">
        <v>160.97615036794042</v>
      </c>
      <c r="K490" s="96">
        <v>78.75691900972103</v>
      </c>
      <c r="L490" s="96">
        <v>78.41882583307108</v>
      </c>
      <c r="M490" s="96">
        <v>177.3264368841129</v>
      </c>
      <c r="N490" s="96">
        <v>222.52005330785286</v>
      </c>
      <c r="O490" s="96">
        <v>102.16850859945308</v>
      </c>
      <c r="P490" s="96">
        <v>71.88125601406877</v>
      </c>
      <c r="Q490" s="96">
        <v>105.21003231266349</v>
      </c>
      <c r="R490" s="96">
        <v>118.0984555984556</v>
      </c>
      <c r="S490" s="96">
        <v>81.11726170573739</v>
      </c>
      <c r="T490" s="96">
        <v>62.357449277132346</v>
      </c>
      <c r="U490" s="96">
        <v>97.04989472653381</v>
      </c>
      <c r="V490" s="96">
        <v>123.55641885926187</v>
      </c>
      <c r="W490" s="96">
        <v>91.94552767512607</v>
      </c>
      <c r="X490" s="96">
        <v>75.01221299462628</v>
      </c>
      <c r="Y490" s="96">
        <v>118.06340842485422</v>
      </c>
      <c r="Z490" s="96">
        <v>136.57197302108668</v>
      </c>
      <c r="AA490" s="96">
        <v>97.4994951256678</v>
      </c>
      <c r="AB490" s="96">
        <v>79.94426346809271</v>
      </c>
      <c r="AC490" s="96">
        <v>100.02826455624647</v>
      </c>
      <c r="AD490" s="96">
        <v>148.283413393614</v>
      </c>
      <c r="AE490" s="96">
        <v>86.33700157210234</v>
      </c>
      <c r="AF490" s="96">
        <v>73.97230039176736</v>
      </c>
      <c r="AG490" s="96">
        <v>92.48097866626883</v>
      </c>
      <c r="AH490" s="96">
        <v>156.5144915846642</v>
      </c>
    </row>
    <row r="491" spans="1:34" ht="12.75">
      <c r="A491" t="s">
        <v>302</v>
      </c>
      <c r="B491" s="96">
        <v>100</v>
      </c>
      <c r="C491" s="96">
        <v>88.55838665020391</v>
      </c>
      <c r="D491" s="96">
        <v>81.23494866703282</v>
      </c>
      <c r="E491" s="96">
        <v>106.48030165128073</v>
      </c>
      <c r="F491" s="96">
        <v>103.53139424133637</v>
      </c>
      <c r="G491" s="96">
        <v>87.379991979808</v>
      </c>
      <c r="H491" s="96">
        <v>74.43781551170262</v>
      </c>
      <c r="I491" s="96">
        <v>130.53601218539202</v>
      </c>
      <c r="J491" s="96">
        <v>157.9402122575985</v>
      </c>
      <c r="K491" s="96">
        <v>81.77452549737023</v>
      </c>
      <c r="L491" s="96">
        <v>96.55610049905351</v>
      </c>
      <c r="M491" s="96">
        <v>132.27883351527169</v>
      </c>
      <c r="N491" s="96">
        <v>173.7368633791431</v>
      </c>
      <c r="O491" s="96">
        <v>92.38934450066888</v>
      </c>
      <c r="P491" s="96">
        <v>68.9613564586022</v>
      </c>
      <c r="Q491" s="96">
        <v>88.82616964625333</v>
      </c>
      <c r="R491" s="96">
        <v>117.36866446275329</v>
      </c>
      <c r="S491" s="96">
        <v>84.11289969498402</v>
      </c>
      <c r="T491" s="96">
        <v>69.35195627656806</v>
      </c>
      <c r="U491" s="96">
        <v>90.04027920242176</v>
      </c>
      <c r="V491" s="96">
        <v>132.96749096971382</v>
      </c>
      <c r="W491" s="96">
        <v>89.75028732629819</v>
      </c>
      <c r="X491" s="96">
        <v>78.52153667054715</v>
      </c>
      <c r="Y491" s="96">
        <v>115.82802075611565</v>
      </c>
      <c r="Z491" s="96">
        <v>136.425773750096</v>
      </c>
      <c r="AA491" s="96">
        <v>97.9096299632215</v>
      </c>
      <c r="AB491" s="96">
        <v>87.27049714439036</v>
      </c>
      <c r="AC491" s="96">
        <v>100.25035137034435</v>
      </c>
      <c r="AD491" s="96">
        <v>146.78860898138007</v>
      </c>
      <c r="AE491" s="96">
        <v>86.09888223969915</v>
      </c>
      <c r="AF491" s="96">
        <v>62.165909799979204</v>
      </c>
      <c r="AG491" s="96">
        <v>102.55116266101601</v>
      </c>
      <c r="AH491" s="96">
        <v>148.76158886381558</v>
      </c>
    </row>
    <row r="494" spans="1:31" ht="12.75">
      <c r="A494" t="s">
        <v>451</v>
      </c>
      <c r="B494">
        <v>2006</v>
      </c>
      <c r="C494">
        <v>2007</v>
      </c>
      <c r="G494">
        <v>2008</v>
      </c>
      <c r="K494">
        <v>2009</v>
      </c>
      <c r="O494">
        <v>2010</v>
      </c>
      <c r="S494">
        <v>2011</v>
      </c>
      <c r="W494" s="96">
        <v>2012</v>
      </c>
      <c r="AA494">
        <v>2013</v>
      </c>
      <c r="AE494">
        <v>2014</v>
      </c>
    </row>
    <row r="495" spans="2:31" ht="12.75">
      <c r="B495" s="63" t="s">
        <v>449</v>
      </c>
      <c r="C495" s="63" t="s">
        <v>446</v>
      </c>
      <c r="D495" s="63" t="s">
        <v>447</v>
      </c>
      <c r="E495" s="63" t="s">
        <v>448</v>
      </c>
      <c r="F495" s="63" t="s">
        <v>449</v>
      </c>
      <c r="G495" s="63" t="s">
        <v>446</v>
      </c>
      <c r="H495" s="63" t="s">
        <v>447</v>
      </c>
      <c r="I495" s="63" t="s">
        <v>448</v>
      </c>
      <c r="J495" s="63" t="s">
        <v>449</v>
      </c>
      <c r="K495" s="63" t="s">
        <v>446</v>
      </c>
      <c r="L495" s="63" t="s">
        <v>447</v>
      </c>
      <c r="M495" s="63" t="s">
        <v>448</v>
      </c>
      <c r="N495" s="63" t="s">
        <v>449</v>
      </c>
      <c r="O495" s="63" t="s">
        <v>446</v>
      </c>
      <c r="P495" s="63" t="s">
        <v>447</v>
      </c>
      <c r="Q495" s="63" t="s">
        <v>448</v>
      </c>
      <c r="R495" s="63" t="s">
        <v>449</v>
      </c>
      <c r="S495" s="63" t="s">
        <v>446</v>
      </c>
      <c r="T495" s="63" t="s">
        <v>447</v>
      </c>
      <c r="U495" s="63" t="s">
        <v>448</v>
      </c>
      <c r="V495" s="63" t="s">
        <v>449</v>
      </c>
      <c r="W495" s="63" t="s">
        <v>446</v>
      </c>
      <c r="X495" s="63" t="s">
        <v>447</v>
      </c>
      <c r="Y495" s="63" t="s">
        <v>448</v>
      </c>
      <c r="Z495" s="63" t="s">
        <v>449</v>
      </c>
      <c r="AA495" s="63" t="s">
        <v>446</v>
      </c>
      <c r="AB495" s="63" t="s">
        <v>447</v>
      </c>
      <c r="AC495" s="63" t="s">
        <v>448</v>
      </c>
      <c r="AD495" s="63" t="s">
        <v>449</v>
      </c>
      <c r="AE495" s="63" t="s">
        <v>446</v>
      </c>
    </row>
    <row r="496" spans="1:31" ht="12.75">
      <c r="A496" t="s">
        <v>239</v>
      </c>
      <c r="B496" s="45">
        <v>152627.5</v>
      </c>
      <c r="C496" s="45">
        <v>142163.75</v>
      </c>
      <c r="D496" s="45">
        <v>138303</v>
      </c>
      <c r="E496" s="45">
        <v>136065</v>
      </c>
      <c r="F496" s="45">
        <v>132859</v>
      </c>
      <c r="G496" s="45">
        <v>140034.25</v>
      </c>
      <c r="H496" s="45">
        <v>143250.5</v>
      </c>
      <c r="I496" s="45">
        <v>151573</v>
      </c>
      <c r="J496" s="45">
        <v>172643.75</v>
      </c>
      <c r="K496" s="45">
        <v>226097.5</v>
      </c>
      <c r="L496" s="45">
        <v>284767</v>
      </c>
      <c r="M496" s="45">
        <v>319037</v>
      </c>
      <c r="N496" s="45">
        <v>336593.25</v>
      </c>
      <c r="O496" s="45">
        <v>317917</v>
      </c>
      <c r="P496" s="45">
        <v>287007</v>
      </c>
      <c r="Q496" s="45">
        <v>263035.25</v>
      </c>
      <c r="R496" s="45">
        <v>236674.25</v>
      </c>
      <c r="S496" s="45">
        <v>208852.25</v>
      </c>
      <c r="T496" s="45">
        <v>192314.5</v>
      </c>
      <c r="U496" s="45">
        <v>186391.25</v>
      </c>
      <c r="V496" s="45">
        <v>188623.5</v>
      </c>
      <c r="W496" s="45">
        <v>195587</v>
      </c>
      <c r="X496" s="45">
        <v>203500</v>
      </c>
      <c r="Y496" s="45">
        <v>211443.75</v>
      </c>
      <c r="Z496" s="45">
        <v>218269</v>
      </c>
      <c r="AA496" s="45">
        <v>227864.25</v>
      </c>
      <c r="AB496" s="45">
        <v>229163.5</v>
      </c>
      <c r="AC496" s="45">
        <v>224589.25</v>
      </c>
      <c r="AD496" s="45">
        <v>216787.5</v>
      </c>
      <c r="AE496" s="45">
        <v>207989.5</v>
      </c>
    </row>
    <row r="497" spans="1:31" ht="12.75">
      <c r="A497" t="s">
        <v>302</v>
      </c>
      <c r="B497" s="45">
        <v>45048.5</v>
      </c>
      <c r="C497" s="45">
        <v>42283.25</v>
      </c>
      <c r="D497" s="45">
        <v>39709.5</v>
      </c>
      <c r="E497" s="45">
        <v>36989.25</v>
      </c>
      <c r="F497" s="45">
        <v>35751</v>
      </c>
      <c r="G497" s="45">
        <v>39365</v>
      </c>
      <c r="H497" s="45">
        <v>41726.25</v>
      </c>
      <c r="I497" s="45">
        <v>46054.5</v>
      </c>
      <c r="J497" s="45">
        <v>51900</v>
      </c>
      <c r="K497" s="45">
        <v>63477.25</v>
      </c>
      <c r="L497" s="45">
        <v>75682</v>
      </c>
      <c r="M497" s="45">
        <v>80891.5</v>
      </c>
      <c r="N497" s="45">
        <v>80642.75</v>
      </c>
      <c r="O497" s="45">
        <v>71983.5</v>
      </c>
      <c r="P497" s="45">
        <v>62565.5</v>
      </c>
      <c r="Q497" s="45">
        <v>56127</v>
      </c>
      <c r="R497" s="45">
        <v>50529.25</v>
      </c>
      <c r="S497" s="45">
        <v>45362.75</v>
      </c>
      <c r="T497" s="45">
        <v>41691.5</v>
      </c>
      <c r="U497" s="45">
        <v>40130</v>
      </c>
      <c r="V497" s="45">
        <v>40898.25</v>
      </c>
      <c r="W497" s="45">
        <v>42257.5</v>
      </c>
      <c r="X497" s="45">
        <v>44564.5</v>
      </c>
      <c r="Y497" s="45">
        <v>47517.25</v>
      </c>
      <c r="Z497" s="45">
        <v>49164</v>
      </c>
      <c r="AA497" s="45">
        <v>52593.25</v>
      </c>
      <c r="AB497" s="45">
        <v>53972.25</v>
      </c>
      <c r="AC497" s="45">
        <v>51554.75</v>
      </c>
      <c r="AD497" s="45">
        <v>49337.5</v>
      </c>
      <c r="AE497" s="45">
        <v>46264.25</v>
      </c>
    </row>
    <row r="498" spans="1:31" ht="12.75">
      <c r="A498" t="s">
        <v>296</v>
      </c>
      <c r="B498" s="45">
        <v>12602.25</v>
      </c>
      <c r="C498" s="45">
        <v>11644.5</v>
      </c>
      <c r="D498" s="45">
        <v>11140.5</v>
      </c>
      <c r="E498" s="45">
        <v>10551</v>
      </c>
      <c r="F498" s="45">
        <v>10371.5</v>
      </c>
      <c r="G498" s="45">
        <v>11299.75</v>
      </c>
      <c r="H498" s="45">
        <v>11680.75</v>
      </c>
      <c r="I498" s="45">
        <v>12549.75</v>
      </c>
      <c r="J498" s="45">
        <v>14036.75</v>
      </c>
      <c r="K498" s="45">
        <v>17302.25</v>
      </c>
      <c r="L498" s="45">
        <v>20996.75</v>
      </c>
      <c r="M498" s="45">
        <v>22717</v>
      </c>
      <c r="N498" s="45">
        <v>23325.75</v>
      </c>
      <c r="O498" s="45">
        <v>21505.25</v>
      </c>
      <c r="P498" s="45">
        <v>19263.75</v>
      </c>
      <c r="Q498" s="45">
        <v>17729.25</v>
      </c>
      <c r="R498" s="45">
        <v>16029</v>
      </c>
      <c r="S498" s="45">
        <v>14438.25</v>
      </c>
      <c r="T498" s="45">
        <v>13256.75</v>
      </c>
      <c r="U498" s="45">
        <v>12769.5</v>
      </c>
      <c r="V498" s="45">
        <v>12856.75</v>
      </c>
      <c r="W498" s="45">
        <v>13157.25</v>
      </c>
      <c r="X498" s="45">
        <v>13758.5</v>
      </c>
      <c r="Y498" s="45">
        <v>14492</v>
      </c>
      <c r="Z498" s="45">
        <v>14770.25</v>
      </c>
      <c r="AA498" s="45">
        <v>15561.75</v>
      </c>
      <c r="AB498" s="45">
        <v>15790.75</v>
      </c>
      <c r="AC498" s="45">
        <v>15393.25</v>
      </c>
      <c r="AD498" s="45">
        <v>15044.75</v>
      </c>
      <c r="AE498" s="45">
        <v>14568.75</v>
      </c>
    </row>
    <row r="499" spans="1:31" ht="12.75">
      <c r="A499" t="s">
        <v>309</v>
      </c>
      <c r="B499" s="45">
        <v>11228.5</v>
      </c>
      <c r="C499" s="45">
        <v>10399</v>
      </c>
      <c r="D499" s="45">
        <v>9777</v>
      </c>
      <c r="E499" s="45">
        <v>8892.25</v>
      </c>
      <c r="F499" s="45">
        <v>8500.75</v>
      </c>
      <c r="G499" s="45">
        <v>10463.5</v>
      </c>
      <c r="H499" s="45">
        <v>11724.75</v>
      </c>
      <c r="I499" s="45">
        <v>13543.25</v>
      </c>
      <c r="J499" s="45">
        <v>15475</v>
      </c>
      <c r="K499" s="45">
        <v>18917.75</v>
      </c>
      <c r="L499" s="45">
        <v>22430.5</v>
      </c>
      <c r="M499" s="45">
        <v>23716.25</v>
      </c>
      <c r="N499" s="45">
        <v>22783</v>
      </c>
      <c r="O499" s="45">
        <v>19101.75</v>
      </c>
      <c r="P499" s="45">
        <v>15820.75</v>
      </c>
      <c r="Q499" s="45">
        <v>13694.5</v>
      </c>
      <c r="R499" s="45">
        <v>12365.75</v>
      </c>
      <c r="S499" s="45">
        <v>11367.25</v>
      </c>
      <c r="T499" s="45">
        <v>10395</v>
      </c>
      <c r="U499" s="45">
        <v>9858</v>
      </c>
      <c r="V499" s="45">
        <v>10136.25</v>
      </c>
      <c r="W499" s="45">
        <v>10665</v>
      </c>
      <c r="X499" s="45">
        <v>11709.5</v>
      </c>
      <c r="Y499" s="45">
        <v>13227.25</v>
      </c>
      <c r="Z499" s="45">
        <v>14151.5</v>
      </c>
      <c r="AA499" s="45">
        <v>15851.25</v>
      </c>
      <c r="AB499" s="45">
        <v>16610.75</v>
      </c>
      <c r="AC499" s="45">
        <v>15398</v>
      </c>
      <c r="AD499" s="45">
        <v>14369.5</v>
      </c>
      <c r="AE499" s="45">
        <v>12874.5</v>
      </c>
    </row>
    <row r="500" spans="1:31" ht="12.75">
      <c r="A500" t="s">
        <v>308</v>
      </c>
      <c r="B500" s="45">
        <v>6393.75</v>
      </c>
      <c r="C500" s="45">
        <v>5940.25</v>
      </c>
      <c r="D500" s="45">
        <v>5684.75</v>
      </c>
      <c r="E500" s="45">
        <v>5281.75</v>
      </c>
      <c r="F500" s="45">
        <v>5056.75</v>
      </c>
      <c r="G500" s="45">
        <v>5774.75</v>
      </c>
      <c r="H500" s="45">
        <v>6164.75</v>
      </c>
      <c r="I500" s="45">
        <v>6895</v>
      </c>
      <c r="J500" s="45">
        <v>7776</v>
      </c>
      <c r="K500" s="45">
        <v>9826.25</v>
      </c>
      <c r="L500" s="45">
        <v>12115.5</v>
      </c>
      <c r="M500" s="45">
        <v>13080.25</v>
      </c>
      <c r="N500" s="45">
        <v>13015.75</v>
      </c>
      <c r="O500" s="45">
        <v>11316.25</v>
      </c>
      <c r="P500" s="45">
        <v>9332.75</v>
      </c>
      <c r="Q500" s="45">
        <v>8147.25</v>
      </c>
      <c r="R500" s="45">
        <v>7197</v>
      </c>
      <c r="S500" s="45">
        <v>6321</v>
      </c>
      <c r="T500" s="45">
        <v>5772</v>
      </c>
      <c r="U500" s="45">
        <v>5487.5</v>
      </c>
      <c r="V500" s="45">
        <v>5692.5</v>
      </c>
      <c r="W500" s="45">
        <v>6013.25</v>
      </c>
      <c r="X500" s="45">
        <v>6465.75</v>
      </c>
      <c r="Y500" s="45">
        <v>6941.75</v>
      </c>
      <c r="Z500" s="45">
        <v>7239.5</v>
      </c>
      <c r="AA500" s="45">
        <v>7849.25</v>
      </c>
      <c r="AB500" s="45">
        <v>8216.75</v>
      </c>
      <c r="AC500" s="45">
        <v>7801.75</v>
      </c>
      <c r="AD500" s="45">
        <v>7446.5</v>
      </c>
      <c r="AE500" s="45">
        <v>6904</v>
      </c>
    </row>
    <row r="501" spans="1:31" ht="12.75">
      <c r="A501" t="s">
        <v>295</v>
      </c>
      <c r="B501" s="45">
        <v>14824</v>
      </c>
      <c r="C501" s="45">
        <v>14299.5</v>
      </c>
      <c r="D501" s="45">
        <v>13107.25</v>
      </c>
      <c r="E501" s="45">
        <v>12264.25</v>
      </c>
      <c r="F501" s="45">
        <v>11822</v>
      </c>
      <c r="G501" s="45">
        <v>11827</v>
      </c>
      <c r="H501" s="45">
        <v>12156</v>
      </c>
      <c r="I501" s="45">
        <v>13066.5</v>
      </c>
      <c r="J501" s="45">
        <v>14612.25</v>
      </c>
      <c r="K501" s="45">
        <v>17431</v>
      </c>
      <c r="L501" s="45">
        <v>20139.25</v>
      </c>
      <c r="M501" s="45">
        <v>21378</v>
      </c>
      <c r="N501" s="45">
        <v>21518.25</v>
      </c>
      <c r="O501" s="45">
        <v>20060.25</v>
      </c>
      <c r="P501" s="45">
        <v>18148.25</v>
      </c>
      <c r="Q501" s="45">
        <v>16556</v>
      </c>
      <c r="R501" s="45">
        <v>14937.5</v>
      </c>
      <c r="S501" s="45">
        <v>13236.25</v>
      </c>
      <c r="T501" s="45">
        <v>12267.75</v>
      </c>
      <c r="U501" s="45">
        <v>12015</v>
      </c>
      <c r="V501" s="45">
        <v>12212.75</v>
      </c>
      <c r="W501" s="45">
        <v>12422</v>
      </c>
      <c r="X501" s="45">
        <v>12630.75</v>
      </c>
      <c r="Y501" s="45">
        <v>12856.25</v>
      </c>
      <c r="Z501" s="45">
        <v>13002.75</v>
      </c>
      <c r="AA501" s="45">
        <v>13331</v>
      </c>
      <c r="AB501" s="45">
        <v>13354</v>
      </c>
      <c r="AC501" s="45">
        <v>12961.75</v>
      </c>
      <c r="AD501" s="45">
        <v>12476.75</v>
      </c>
      <c r="AE501" s="45">
        <v>11917</v>
      </c>
    </row>
    <row r="502" spans="2:22" ht="12.75">
      <c r="B502" s="45"/>
      <c r="C502" s="45"/>
      <c r="D502" s="45"/>
      <c r="E502" s="45"/>
      <c r="F502" s="45"/>
      <c r="G502" s="45"/>
      <c r="H502" s="45"/>
      <c r="I502" s="45"/>
      <c r="J502" s="45"/>
      <c r="K502" s="45"/>
      <c r="L502" s="45"/>
      <c r="M502" s="45"/>
      <c r="N502" s="45"/>
      <c r="O502" s="45"/>
      <c r="P502" s="45"/>
      <c r="Q502" s="45"/>
      <c r="R502" s="45"/>
      <c r="S502" s="45"/>
      <c r="T502" s="45"/>
      <c r="U502" s="45"/>
      <c r="V502" s="45"/>
    </row>
    <row r="508" spans="1:33" ht="12.75">
      <c r="A508" s="22" t="s">
        <v>452</v>
      </c>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row>
    <row r="511" spans="2:7" ht="12.75">
      <c r="B511">
        <v>2007</v>
      </c>
      <c r="C511">
        <v>2008</v>
      </c>
      <c r="D511">
        <v>2009</v>
      </c>
      <c r="E511">
        <v>2010</v>
      </c>
      <c r="F511">
        <v>2011</v>
      </c>
      <c r="G511">
        <v>2012</v>
      </c>
    </row>
    <row r="512" spans="1:7" ht="12.75">
      <c r="A512" t="s">
        <v>312</v>
      </c>
      <c r="B512" s="45">
        <v>3766</v>
      </c>
      <c r="C512" s="45">
        <v>3050</v>
      </c>
      <c r="D512" s="45">
        <v>2574</v>
      </c>
      <c r="E512" s="45">
        <v>3296</v>
      </c>
      <c r="F512" s="45">
        <v>3502</v>
      </c>
      <c r="G512" s="45">
        <v>3130</v>
      </c>
    </row>
    <row r="513" spans="1:7" ht="12.75">
      <c r="A513" t="s">
        <v>453</v>
      </c>
      <c r="B513" s="45">
        <v>3678</v>
      </c>
      <c r="C513" s="45">
        <v>3684</v>
      </c>
      <c r="D513" s="45">
        <v>3684</v>
      </c>
      <c r="E513" s="45">
        <v>2622.4</v>
      </c>
      <c r="F513" s="45">
        <v>2893.9699222888516</v>
      </c>
      <c r="G513" s="45">
        <v>3342.6</v>
      </c>
    </row>
    <row r="515" ht="12.75">
      <c r="B515">
        <v>2012</v>
      </c>
    </row>
    <row r="516" spans="1:2" ht="12.75">
      <c r="A516" t="s">
        <v>509</v>
      </c>
      <c r="B516">
        <v>897</v>
      </c>
    </row>
    <row r="517" spans="1:2" ht="12.75">
      <c r="A517" t="s">
        <v>510</v>
      </c>
      <c r="B517">
        <v>1218</v>
      </c>
    </row>
    <row r="518" spans="1:2" ht="12.75">
      <c r="A518" t="s">
        <v>511</v>
      </c>
      <c r="B518">
        <v>316</v>
      </c>
    </row>
    <row r="519" spans="1:2" ht="12.75">
      <c r="A519" t="s">
        <v>512</v>
      </c>
      <c r="B519">
        <v>689</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zoomScale="90" zoomScaleNormal="90" workbookViewId="0" topLeftCell="A76">
      <selection activeCell="N98" sqref="N98"/>
    </sheetView>
  </sheetViews>
  <sheetFormatPr defaultColWidth="9.140625" defaultRowHeight="12.75"/>
  <cols>
    <col min="1" max="1" width="12.00390625" style="66" customWidth="1"/>
    <col min="2" max="2" width="26.140625" style="66" customWidth="1"/>
    <col min="3" max="4" width="9.7109375" style="66" bestFit="1" customWidth="1"/>
    <col min="5" max="5" width="13.00390625" style="66" customWidth="1"/>
    <col min="6" max="6" width="10.140625" style="66" bestFit="1" customWidth="1"/>
    <col min="7" max="7" width="9.7109375" style="66" bestFit="1" customWidth="1"/>
    <col min="8" max="8" width="9.28125" style="66" customWidth="1"/>
    <col min="9" max="9" width="9.28125" style="76" customWidth="1"/>
    <col min="10" max="10" width="9.8515625" style="66" customWidth="1"/>
    <col min="11" max="16384" width="9.140625" style="66" customWidth="1"/>
  </cols>
  <sheetData>
    <row r="1" spans="1:11" s="8" customFormat="1" ht="20.25" customHeight="1">
      <c r="A1" s="201" t="s">
        <v>113</v>
      </c>
      <c r="B1" s="127"/>
      <c r="C1" s="128"/>
      <c r="D1" s="128"/>
      <c r="E1" s="128"/>
      <c r="F1" s="128"/>
      <c r="G1" s="128"/>
      <c r="H1" s="128"/>
      <c r="I1" s="128"/>
      <c r="J1" s="128"/>
      <c r="K1" s="85"/>
    </row>
    <row r="2" spans="1:11" s="8" customFormat="1" ht="15">
      <c r="A2" s="276" t="s">
        <v>540</v>
      </c>
      <c r="B2" s="203"/>
      <c r="C2" s="204"/>
      <c r="D2" s="204"/>
      <c r="E2" s="204"/>
      <c r="F2" s="204"/>
      <c r="G2" s="204"/>
      <c r="H2" s="204"/>
      <c r="I2" s="204"/>
      <c r="J2" s="204"/>
      <c r="K2" s="85"/>
    </row>
    <row r="3" spans="1:11" s="8" customFormat="1" ht="15">
      <c r="A3" s="277" t="s">
        <v>541</v>
      </c>
      <c r="B3" s="278"/>
      <c r="C3" s="279"/>
      <c r="D3" s="279"/>
      <c r="E3" s="279"/>
      <c r="F3" s="279"/>
      <c r="G3" s="279"/>
      <c r="H3" s="279"/>
      <c r="I3" s="279"/>
      <c r="J3" s="279"/>
      <c r="K3" s="85"/>
    </row>
    <row r="4" spans="1:10" s="67" customFormat="1" ht="22.5" customHeight="1">
      <c r="A4" s="124"/>
      <c r="B4" s="124"/>
      <c r="C4" s="125" t="s">
        <v>314</v>
      </c>
      <c r="D4" s="126"/>
      <c r="E4" s="126"/>
      <c r="F4" s="366" t="s">
        <v>542</v>
      </c>
      <c r="G4" s="366"/>
      <c r="H4" s="366"/>
      <c r="I4" s="366"/>
      <c r="J4" s="367"/>
    </row>
    <row r="5" spans="1:10" ht="21" customHeight="1">
      <c r="A5" s="114"/>
      <c r="B5" s="114"/>
      <c r="C5" s="115" t="s">
        <v>232</v>
      </c>
      <c r="D5" s="115">
        <v>2013</v>
      </c>
      <c r="E5" s="116" t="s">
        <v>318</v>
      </c>
      <c r="F5" s="117" t="s">
        <v>242</v>
      </c>
      <c r="G5" s="117" t="s">
        <v>243</v>
      </c>
      <c r="H5" s="117" t="s">
        <v>244</v>
      </c>
      <c r="I5" s="117" t="s">
        <v>245</v>
      </c>
      <c r="J5" s="118" t="s">
        <v>246</v>
      </c>
    </row>
    <row r="6" spans="1:10" ht="17.1" customHeight="1">
      <c r="A6" s="119" t="s">
        <v>239</v>
      </c>
      <c r="B6" s="119"/>
      <c r="C6" s="120">
        <f>data!C5/1000</f>
        <v>5940.251</v>
      </c>
      <c r="D6" s="120">
        <f>data!G5/1000</f>
        <v>6381.859</v>
      </c>
      <c r="E6" s="121">
        <f aca="true" t="shared" si="0" ref="E6:E11">D6/C6-1</f>
        <v>0.07434163977246078</v>
      </c>
      <c r="F6" s="122">
        <f>data!O4</f>
        <v>0.019194938223698</v>
      </c>
      <c r="G6" s="122">
        <f>data!P4</f>
        <v>0.035691591800025346</v>
      </c>
      <c r="H6" s="122">
        <f>data!Q4</f>
        <v>-0.032437847930806285</v>
      </c>
      <c r="I6" s="122">
        <f>data!R4</f>
        <v>0.2534752156745217</v>
      </c>
      <c r="J6" s="122">
        <f>data!S4</f>
        <v>0.20843798047123419</v>
      </c>
    </row>
    <row r="7" spans="1:10" ht="17.1" customHeight="1">
      <c r="A7" s="119" t="str">
        <f>data!B6</f>
        <v>Oost-Vlaanderen</v>
      </c>
      <c r="B7" s="119"/>
      <c r="C7" s="120">
        <f>data!C6/1000</f>
        <v>1361.623</v>
      </c>
      <c r="D7" s="120">
        <f>data!G6/1000</f>
        <v>1460.944</v>
      </c>
      <c r="E7" s="123">
        <f t="shared" si="0"/>
        <v>0.07294309805283827</v>
      </c>
      <c r="F7" s="122">
        <f>data!O5</f>
        <v>0.05066997606281953</v>
      </c>
      <c r="G7" s="122">
        <f>data!P5</f>
        <v>0.022398400902557958</v>
      </c>
      <c r="H7" s="122">
        <f>data!Q5</f>
        <v>-0.014268862079562239</v>
      </c>
      <c r="I7" s="122">
        <f>data!R5</f>
        <v>0.22141502937350688</v>
      </c>
      <c r="J7" s="122">
        <f>data!S5</f>
        <v>0.1690726704921841</v>
      </c>
    </row>
    <row r="8" spans="1:10" ht="17.1" customHeight="1">
      <c r="A8" s="119" t="str">
        <f>data!B7</f>
        <v>Resoc Dender-Waas</v>
      </c>
      <c r="B8" s="119"/>
      <c r="C8" s="120">
        <f>data!C7/1000</f>
        <v>410.132</v>
      </c>
      <c r="D8" s="120">
        <f>data!G7/1000</f>
        <v>438.033</v>
      </c>
      <c r="E8" s="123">
        <f t="shared" si="0"/>
        <v>0.06802931739049867</v>
      </c>
      <c r="F8" s="122">
        <f>data!O6</f>
        <v>0.10383361567042004</v>
      </c>
      <c r="G8" s="122">
        <f>data!P6</f>
        <v>-3.94734245169337E-05</v>
      </c>
      <c r="H8" s="122">
        <f>data!Q6</f>
        <v>-0.03696258777788064</v>
      </c>
      <c r="I8" s="122">
        <f>data!R6</f>
        <v>0.21465548265647927</v>
      </c>
      <c r="J8" s="122">
        <f>data!S6</f>
        <v>0.22930420761203574</v>
      </c>
    </row>
    <row r="9" spans="1:10" ht="17.1" customHeight="1">
      <c r="A9" s="119" t="str">
        <f>data!B8</f>
        <v>Resoc Gent &amp; Rand</v>
      </c>
      <c r="B9" s="119"/>
      <c r="C9" s="120">
        <f>data!C8/1000</f>
        <v>361.409</v>
      </c>
      <c r="D9" s="120">
        <f>data!G8/1000</f>
        <v>399.509</v>
      </c>
      <c r="E9" s="123">
        <f t="shared" si="0"/>
        <v>0.10542072831611837</v>
      </c>
      <c r="F9" s="122">
        <f>data!O7</f>
        <v>0.09873864783047437</v>
      </c>
      <c r="G9" s="122">
        <f>data!P7</f>
        <v>0.09678647035037224</v>
      </c>
      <c r="H9" s="122">
        <f>data!Q7</f>
        <v>0.07285515868594805</v>
      </c>
      <c r="I9" s="122">
        <f>data!R7</f>
        <v>0.1894278870439472</v>
      </c>
      <c r="J9" s="122">
        <f>data!S7</f>
        <v>0.10525492159869798</v>
      </c>
    </row>
    <row r="10" spans="1:10" ht="17.1" customHeight="1">
      <c r="A10" s="119" t="str">
        <f>data!B9</f>
        <v>Resoc Meetjesland</v>
      </c>
      <c r="B10" s="119"/>
      <c r="C10" s="120">
        <f>data!C9/1000</f>
        <v>213.443</v>
      </c>
      <c r="D10" s="120">
        <f>data!G9/1000</f>
        <v>224.91</v>
      </c>
      <c r="E10" s="123">
        <f t="shared" si="0"/>
        <v>0.05372394503450573</v>
      </c>
      <c r="F10" s="122">
        <f>data!O8</f>
        <v>-0.043772698724775405</v>
      </c>
      <c r="G10" s="122">
        <f>data!P8</f>
        <v>0.00015396458814476155</v>
      </c>
      <c r="H10" s="122">
        <f>data!Q8</f>
        <v>-0.07711674867403673</v>
      </c>
      <c r="I10" s="122">
        <f>data!R8</f>
        <v>0.24639935630950793</v>
      </c>
      <c r="J10" s="122">
        <f>data!S8</f>
        <v>0.2807260987766198</v>
      </c>
    </row>
    <row r="11" spans="1:10" ht="17.1" customHeight="1">
      <c r="A11" s="119" t="str">
        <f>data!B10</f>
        <v>Resoc Zuid-Oost-Vlaanderen</v>
      </c>
      <c r="B11" s="119"/>
      <c r="C11" s="120">
        <f>data!C10/1000</f>
        <v>376.639</v>
      </c>
      <c r="D11" s="120">
        <f>data!G10/1000</f>
        <v>402.119</v>
      </c>
      <c r="E11" s="123">
        <f t="shared" si="0"/>
        <v>0.06765098675389436</v>
      </c>
      <c r="F11" s="122">
        <f>data!O9</f>
        <v>0.07788944723618085</v>
      </c>
      <c r="G11" s="122">
        <f>data!P9</f>
        <v>-0.005449959463111442</v>
      </c>
      <c r="H11" s="122">
        <f>data!Q9</f>
        <v>-0.03925314930597634</v>
      </c>
      <c r="I11" s="122">
        <f>data!R9</f>
        <v>0.27022658751126727</v>
      </c>
      <c r="J11" s="122">
        <f>data!S9</f>
        <v>0.13564467877136344</v>
      </c>
    </row>
    <row r="12" spans="1:10" ht="5.25" customHeight="1">
      <c r="A12" s="68"/>
      <c r="B12" s="68"/>
      <c r="C12" s="69"/>
      <c r="D12" s="69"/>
      <c r="E12" s="70"/>
      <c r="F12" s="71"/>
      <c r="G12" s="71"/>
      <c r="H12" s="71"/>
      <c r="I12" s="71"/>
      <c r="J12" s="71"/>
    </row>
    <row r="13" spans="1:11" s="8" customFormat="1" ht="20.25" customHeight="1">
      <c r="A13" s="201" t="s">
        <v>134</v>
      </c>
      <c r="B13" s="127"/>
      <c r="C13" s="128"/>
      <c r="D13" s="128"/>
      <c r="E13" s="128"/>
      <c r="F13" s="128"/>
      <c r="G13" s="128"/>
      <c r="H13" s="128"/>
      <c r="I13" s="128"/>
      <c r="J13" s="128"/>
      <c r="K13" s="85"/>
    </row>
    <row r="14" spans="1:9" ht="15">
      <c r="A14" s="72"/>
      <c r="B14" s="73"/>
      <c r="C14" s="74"/>
      <c r="D14" s="74"/>
      <c r="E14" s="74"/>
      <c r="F14" s="74"/>
      <c r="G14" s="74"/>
      <c r="H14" s="74"/>
      <c r="I14" s="73"/>
    </row>
    <row r="15" spans="3:8" ht="12.75">
      <c r="C15" s="75"/>
      <c r="D15" s="75"/>
      <c r="E15" s="75"/>
      <c r="F15" s="75"/>
      <c r="G15" s="75"/>
      <c r="H15" s="75"/>
    </row>
    <row r="16" spans="3:8" ht="12.75">
      <c r="C16" s="75"/>
      <c r="D16" s="75"/>
      <c r="E16" s="75"/>
      <c r="F16" s="75"/>
      <c r="G16" s="75"/>
      <c r="H16" s="75"/>
    </row>
    <row r="17" ht="12.75">
      <c r="B17" s="76"/>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spans="1:11" s="8" customFormat="1" ht="20.25" customHeight="1">
      <c r="A47" s="201" t="s">
        <v>114</v>
      </c>
      <c r="B47" s="127"/>
      <c r="C47" s="128"/>
      <c r="D47" s="128"/>
      <c r="E47" s="128"/>
      <c r="F47" s="128"/>
      <c r="G47" s="128"/>
      <c r="H47" s="128"/>
      <c r="I47" s="128"/>
      <c r="J47" s="128"/>
      <c r="K47" s="85"/>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6" customHeight="1"/>
    <row r="82" spans="1:11" s="8" customFormat="1" ht="20.25" customHeight="1">
      <c r="A82" s="201" t="s">
        <v>469</v>
      </c>
      <c r="B82" s="127"/>
      <c r="C82" s="128"/>
      <c r="D82" s="128"/>
      <c r="E82" s="128"/>
      <c r="F82" s="128"/>
      <c r="G82" s="128"/>
      <c r="H82" s="128"/>
      <c r="I82" s="128"/>
      <c r="J82" s="128"/>
      <c r="K82" s="85"/>
    </row>
  </sheetData>
  <mergeCells count="1">
    <mergeCell ref="F4:J4"/>
  </mergeCells>
  <printOptions/>
  <pageMargins left="0.41" right="0.42" top="0.59" bottom="0.54" header="0.5" footer="0.5"/>
  <pageSetup horizontalDpi="600" verticalDpi="600" orientation="portrait" paperSize="9" scale="80" r:id="rId2"/>
  <rowBreaks count="1" manualBreakCount="1">
    <brk id="46"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5"/>
  <sheetViews>
    <sheetView showGridLines="0" workbookViewId="0" topLeftCell="A1">
      <selection activeCell="A2" sqref="A2"/>
    </sheetView>
  </sheetViews>
  <sheetFormatPr defaultColWidth="9.140625" defaultRowHeight="12.75"/>
  <cols>
    <col min="1" max="1" width="11.00390625" style="76" customWidth="1"/>
    <col min="2" max="2" width="12.140625" style="76" customWidth="1"/>
    <col min="3" max="9" width="12.7109375" style="76" customWidth="1"/>
    <col min="10" max="16384" width="9.140625" style="76" customWidth="1"/>
  </cols>
  <sheetData>
    <row r="1" spans="1:9" s="8" customFormat="1" ht="30.75" customHeight="1">
      <c r="A1" s="201" t="s">
        <v>543</v>
      </c>
      <c r="B1" s="127"/>
      <c r="C1" s="128"/>
      <c r="D1" s="128"/>
      <c r="E1" s="128"/>
      <c r="F1" s="128"/>
      <c r="G1" s="128"/>
      <c r="H1" s="128"/>
      <c r="I1" s="128"/>
    </row>
    <row r="2" spans="1:9" s="8" customFormat="1" ht="16.5" customHeight="1">
      <c r="A2" s="272" t="s">
        <v>327</v>
      </c>
      <c r="B2" s="203"/>
      <c r="C2" s="204"/>
      <c r="D2" s="204"/>
      <c r="E2" s="204"/>
      <c r="F2" s="204"/>
      <c r="G2" s="204"/>
      <c r="H2" s="204"/>
      <c r="I2" s="204"/>
    </row>
    <row r="3" s="77" customFormat="1" ht="5.25" customHeight="1"/>
    <row r="4" spans="1:9" ht="18">
      <c r="A4" s="191"/>
      <c r="B4" s="192"/>
      <c r="C4" s="368" t="s">
        <v>544</v>
      </c>
      <c r="D4" s="368"/>
      <c r="E4" s="368"/>
      <c r="F4" s="368"/>
      <c r="G4" s="369" t="s">
        <v>545</v>
      </c>
      <c r="H4" s="369"/>
      <c r="I4" s="369"/>
    </row>
    <row r="5" spans="1:9" ht="25.2" thickBot="1">
      <c r="A5" s="316"/>
      <c r="B5" s="317"/>
      <c r="C5" s="318" t="s">
        <v>281</v>
      </c>
      <c r="D5" s="318" t="s">
        <v>313</v>
      </c>
      <c r="E5" s="318" t="s">
        <v>315</v>
      </c>
      <c r="F5" s="318" t="s">
        <v>311</v>
      </c>
      <c r="G5" s="319" t="s">
        <v>330</v>
      </c>
      <c r="H5" s="319" t="s">
        <v>331</v>
      </c>
      <c r="I5" s="319" t="s">
        <v>332</v>
      </c>
    </row>
    <row r="6" spans="1:36" ht="19.95" customHeight="1" thickBot="1" thickTop="1">
      <c r="A6" s="320" t="s">
        <v>546</v>
      </c>
      <c r="B6" s="321"/>
      <c r="C6" s="322"/>
      <c r="D6" s="322"/>
      <c r="E6" s="322"/>
      <c r="F6" s="321"/>
      <c r="G6" s="321"/>
      <c r="H6" s="321"/>
      <c r="I6" s="323"/>
      <c r="AB6" s="78"/>
      <c r="AC6" s="78"/>
      <c r="AD6" s="79"/>
      <c r="AE6" s="78"/>
      <c r="AF6" s="80"/>
      <c r="AG6" s="78"/>
      <c r="AH6" s="79"/>
      <c r="AI6" s="78"/>
      <c r="AJ6" s="79"/>
    </row>
    <row r="7" spans="1:36" ht="15" customHeight="1" thickTop="1">
      <c r="A7" s="184"/>
      <c r="B7" s="183" t="s">
        <v>311</v>
      </c>
      <c r="C7" s="324">
        <v>2709004.004421184</v>
      </c>
      <c r="D7" s="185">
        <v>192146.25000000073</v>
      </c>
      <c r="E7" s="325">
        <v>886828.7455788319</v>
      </c>
      <c r="F7" s="185">
        <v>3787979</v>
      </c>
      <c r="G7" s="326">
        <f aca="true" t="shared" si="0" ref="G7:G12">C7/F7*100</f>
        <v>71.51581369435216</v>
      </c>
      <c r="H7" s="326">
        <f aca="true" t="shared" si="1" ref="H7:H12">D7/(C7+D7)*100</f>
        <v>6.623105773552437</v>
      </c>
      <c r="I7" s="326">
        <f aca="true" t="shared" si="2" ref="I7:I12">(C7+D7)/F7*100</f>
        <v>76.58834049558313</v>
      </c>
      <c r="M7" s="97"/>
      <c r="N7" s="97"/>
      <c r="O7" s="97"/>
      <c r="P7" s="97"/>
      <c r="Q7" s="97"/>
      <c r="R7" s="97"/>
      <c r="S7" s="97"/>
      <c r="AB7" s="78"/>
      <c r="AC7" s="78"/>
      <c r="AD7" s="79"/>
      <c r="AE7" s="78"/>
      <c r="AF7" s="80"/>
      <c r="AG7" s="78"/>
      <c r="AH7" s="79"/>
      <c r="AI7" s="78"/>
      <c r="AJ7" s="79"/>
    </row>
    <row r="8" spans="1:36" ht="15.6">
      <c r="A8" s="186"/>
      <c r="B8" s="188" t="s">
        <v>316</v>
      </c>
      <c r="C8" s="327">
        <v>1457116.9960983717</v>
      </c>
      <c r="D8" s="190">
        <v>99911.00000000012</v>
      </c>
      <c r="E8" s="328">
        <v>354359.50390162924</v>
      </c>
      <c r="F8" s="190">
        <v>1911387.5</v>
      </c>
      <c r="G8" s="329">
        <f t="shared" si="0"/>
        <v>76.2334689380553</v>
      </c>
      <c r="H8" s="329">
        <f t="shared" si="1"/>
        <v>6.416776079194393</v>
      </c>
      <c r="I8" s="329">
        <f t="shared" si="2"/>
        <v>81.46061414016633</v>
      </c>
      <c r="L8" s="78"/>
      <c r="M8" s="97"/>
      <c r="N8" s="97"/>
      <c r="O8" s="97"/>
      <c r="P8" s="97"/>
      <c r="Q8" s="97"/>
      <c r="R8" s="97"/>
      <c r="S8" s="97"/>
      <c r="T8" s="78"/>
      <c r="U8" s="78"/>
      <c r="V8" s="78"/>
      <c r="W8" s="78"/>
      <c r="X8" s="78"/>
      <c r="Y8" s="78"/>
      <c r="Z8" s="78"/>
      <c r="AA8" s="78"/>
      <c r="AB8" s="78"/>
      <c r="AC8" s="78"/>
      <c r="AD8" s="79"/>
      <c r="AE8" s="78"/>
      <c r="AF8" s="80"/>
      <c r="AG8" s="78"/>
      <c r="AH8" s="79"/>
      <c r="AI8" s="78"/>
      <c r="AJ8" s="79"/>
    </row>
    <row r="9" spans="1:36" ht="15.6">
      <c r="A9" s="186"/>
      <c r="B9" s="186" t="s">
        <v>317</v>
      </c>
      <c r="C9" s="330">
        <v>1251887.0083227986</v>
      </c>
      <c r="D9" s="189">
        <v>92235.24999999972</v>
      </c>
      <c r="E9" s="331">
        <v>532469.2416772024</v>
      </c>
      <c r="F9" s="189">
        <v>1876591.5</v>
      </c>
      <c r="G9" s="332">
        <f t="shared" si="0"/>
        <v>66.71068308274862</v>
      </c>
      <c r="H9" s="332">
        <f t="shared" si="1"/>
        <v>6.862117595990953</v>
      </c>
      <c r="I9" s="332">
        <f t="shared" si="2"/>
        <v>71.62572452890245</v>
      </c>
      <c r="L9" s="78"/>
      <c r="M9" s="97"/>
      <c r="N9" s="97"/>
      <c r="O9" s="97"/>
      <c r="P9" s="97"/>
      <c r="Q9" s="97"/>
      <c r="R9" s="97"/>
      <c r="S9" s="97"/>
      <c r="T9" s="78"/>
      <c r="U9" s="78"/>
      <c r="V9" s="78"/>
      <c r="W9" s="78"/>
      <c r="X9" s="78"/>
      <c r="Y9" s="78"/>
      <c r="Z9" s="78"/>
      <c r="AA9" s="78"/>
      <c r="AB9" s="78"/>
      <c r="AC9" s="78"/>
      <c r="AD9" s="79"/>
      <c r="AE9" s="78"/>
      <c r="AF9" s="80"/>
      <c r="AG9" s="78"/>
      <c r="AH9" s="79"/>
      <c r="AI9" s="78"/>
      <c r="AJ9" s="79"/>
    </row>
    <row r="10" spans="1:27" ht="15.6">
      <c r="A10" s="186"/>
      <c r="B10" s="188" t="s">
        <v>329</v>
      </c>
      <c r="C10" s="327">
        <v>195722.85092446476</v>
      </c>
      <c r="D10" s="190">
        <v>32690.166666666682</v>
      </c>
      <c r="E10" s="328">
        <v>154487.48240886867</v>
      </c>
      <c r="F10" s="190">
        <v>382900.5</v>
      </c>
      <c r="G10" s="329">
        <f t="shared" si="0"/>
        <v>51.11585148738765</v>
      </c>
      <c r="H10" s="329">
        <f t="shared" si="1"/>
        <v>14.311866727833966</v>
      </c>
      <c r="I10" s="329">
        <f t="shared" si="2"/>
        <v>59.6533610144493</v>
      </c>
      <c r="L10" s="97"/>
      <c r="M10" s="97"/>
      <c r="N10" s="97"/>
      <c r="O10" s="97"/>
      <c r="P10" s="97"/>
      <c r="Q10" s="97"/>
      <c r="R10" s="97"/>
      <c r="S10" s="97"/>
      <c r="T10" s="97"/>
      <c r="U10" s="97"/>
      <c r="V10" s="97"/>
      <c r="W10" s="97"/>
      <c r="X10" s="97"/>
      <c r="Y10" s="97"/>
      <c r="Z10" s="97"/>
      <c r="AA10" s="97"/>
    </row>
    <row r="11" spans="1:27" ht="15.6">
      <c r="A11" s="186"/>
      <c r="B11" s="188" t="s">
        <v>319</v>
      </c>
      <c r="C11" s="327">
        <v>2151426.045988029</v>
      </c>
      <c r="D11" s="190">
        <v>132105.25000000015</v>
      </c>
      <c r="E11" s="328">
        <v>315360.7040119705</v>
      </c>
      <c r="F11" s="190">
        <v>2598892</v>
      </c>
      <c r="G11" s="329">
        <f t="shared" si="0"/>
        <v>82.78243366742554</v>
      </c>
      <c r="H11" s="329">
        <f t="shared" si="1"/>
        <v>5.785129822047891</v>
      </c>
      <c r="I11" s="329">
        <f t="shared" si="2"/>
        <v>87.86557101980493</v>
      </c>
      <c r="L11" s="97"/>
      <c r="M11" s="97"/>
      <c r="N11" s="97"/>
      <c r="O11" s="97"/>
      <c r="P11" s="97"/>
      <c r="Q11" s="97"/>
      <c r="R11" s="97"/>
      <c r="S11" s="97"/>
      <c r="T11" s="97"/>
      <c r="U11" s="97"/>
      <c r="V11" s="97"/>
      <c r="W11" s="97"/>
      <c r="X11" s="97"/>
      <c r="Y11" s="97"/>
      <c r="Z11" s="97"/>
      <c r="AA11" s="97"/>
    </row>
    <row r="12" spans="1:27" ht="16.2" thickBot="1">
      <c r="A12" s="186"/>
      <c r="B12" s="186" t="s">
        <v>276</v>
      </c>
      <c r="C12" s="330">
        <v>361855.1075086756</v>
      </c>
      <c r="D12" s="189">
        <v>27350.833333333307</v>
      </c>
      <c r="E12" s="331">
        <v>416980.55915799126</v>
      </c>
      <c r="F12" s="189">
        <v>806186.5</v>
      </c>
      <c r="G12" s="332">
        <f t="shared" si="0"/>
        <v>44.8847887565316</v>
      </c>
      <c r="H12" s="332">
        <f t="shared" si="1"/>
        <v>7.027342201961886</v>
      </c>
      <c r="I12" s="332">
        <f t="shared" si="2"/>
        <v>48.27740737931098</v>
      </c>
      <c r="L12" s="97"/>
      <c r="M12" s="97"/>
      <c r="N12" s="97"/>
      <c r="O12" s="97"/>
      <c r="P12" s="97"/>
      <c r="Q12" s="97"/>
      <c r="R12" s="97"/>
      <c r="S12" s="97"/>
      <c r="T12" s="97"/>
      <c r="U12" s="97"/>
      <c r="V12" s="97"/>
      <c r="W12" s="97"/>
      <c r="X12" s="97"/>
      <c r="Y12" s="97"/>
      <c r="Z12" s="97"/>
      <c r="AA12" s="97"/>
    </row>
    <row r="13" spans="1:36" ht="19.95" customHeight="1" thickBot="1" thickTop="1">
      <c r="A13" s="320" t="s">
        <v>302</v>
      </c>
      <c r="B13" s="321"/>
      <c r="C13" s="322"/>
      <c r="D13" s="322"/>
      <c r="E13" s="322"/>
      <c r="F13" s="321"/>
      <c r="G13" s="321"/>
      <c r="H13" s="321"/>
      <c r="I13" s="323"/>
      <c r="AB13" s="78"/>
      <c r="AC13" s="78"/>
      <c r="AD13" s="79"/>
      <c r="AE13" s="78"/>
      <c r="AF13" s="80"/>
      <c r="AG13" s="78"/>
      <c r="AH13" s="79"/>
      <c r="AI13" s="78"/>
      <c r="AJ13" s="79"/>
    </row>
    <row r="14" spans="1:36" ht="15" customHeight="1" thickTop="1">
      <c r="A14" s="184"/>
      <c r="B14" s="183" t="s">
        <v>311</v>
      </c>
      <c r="C14" s="324">
        <v>634276.1628004871</v>
      </c>
      <c r="D14" s="185">
        <v>42685.916666666686</v>
      </c>
      <c r="E14" s="325">
        <v>193190.42053284566</v>
      </c>
      <c r="F14" s="185">
        <v>870152.5</v>
      </c>
      <c r="G14" s="326">
        <f aca="true" t="shared" si="3" ref="G14:G19">C14/F14*100</f>
        <v>72.8925289303297</v>
      </c>
      <c r="H14" s="326">
        <f aca="true" t="shared" si="4" ref="H14:H19">D14/(C14+D14)*100</f>
        <v>6.30551074592913</v>
      </c>
      <c r="I14" s="326">
        <f aca="true" t="shared" si="5" ref="I14:I19">(C14+D14)/F14*100</f>
        <v>77.7980962494682</v>
      </c>
      <c r="M14" s="97"/>
      <c r="N14" s="97"/>
      <c r="O14" s="97"/>
      <c r="P14" s="97"/>
      <c r="Q14" s="97"/>
      <c r="R14" s="97"/>
      <c r="S14" s="97"/>
      <c r="AB14" s="78"/>
      <c r="AC14" s="78"/>
      <c r="AD14" s="79"/>
      <c r="AE14" s="78"/>
      <c r="AF14" s="80"/>
      <c r="AG14" s="78"/>
      <c r="AH14" s="79"/>
      <c r="AI14" s="78"/>
      <c r="AJ14" s="79"/>
    </row>
    <row r="15" spans="1:36" ht="15.6">
      <c r="A15" s="186"/>
      <c r="B15" s="188" t="s">
        <v>316</v>
      </c>
      <c r="C15" s="327">
        <v>339312.019770299</v>
      </c>
      <c r="D15" s="190">
        <v>22271.083333333358</v>
      </c>
      <c r="E15" s="328">
        <v>77829.89689636735</v>
      </c>
      <c r="F15" s="190">
        <v>439413</v>
      </c>
      <c r="G15" s="329">
        <f t="shared" si="3"/>
        <v>77.21938581022843</v>
      </c>
      <c r="H15" s="329">
        <f t="shared" si="4"/>
        <v>6.159326346328274</v>
      </c>
      <c r="I15" s="329">
        <f t="shared" si="5"/>
        <v>82.2877573270778</v>
      </c>
      <c r="L15" s="78"/>
      <c r="M15" s="97"/>
      <c r="N15" s="97"/>
      <c r="O15" s="97"/>
      <c r="P15" s="97"/>
      <c r="Q15" s="97"/>
      <c r="R15" s="97"/>
      <c r="S15" s="97"/>
      <c r="T15" s="78"/>
      <c r="U15" s="78"/>
      <c r="V15" s="78"/>
      <c r="W15" s="78"/>
      <c r="X15" s="78"/>
      <c r="Y15" s="78"/>
      <c r="Z15" s="78"/>
      <c r="AA15" s="78"/>
      <c r="AB15" s="78"/>
      <c r="AC15" s="78"/>
      <c r="AD15" s="79"/>
      <c r="AE15" s="78"/>
      <c r="AF15" s="80"/>
      <c r="AG15" s="78"/>
      <c r="AH15" s="79"/>
      <c r="AI15" s="78"/>
      <c r="AJ15" s="79"/>
    </row>
    <row r="16" spans="1:36" ht="15.6">
      <c r="A16" s="186"/>
      <c r="B16" s="186" t="s">
        <v>317</v>
      </c>
      <c r="C16" s="330">
        <v>294964.1430301886</v>
      </c>
      <c r="D16" s="189">
        <v>20414.833333333343</v>
      </c>
      <c r="E16" s="331">
        <v>115360.52363647832</v>
      </c>
      <c r="F16" s="189">
        <v>430739.5</v>
      </c>
      <c r="G16" s="332">
        <f t="shared" si="3"/>
        <v>68.47854516016957</v>
      </c>
      <c r="H16" s="332">
        <f t="shared" si="4"/>
        <v>6.47311167305019</v>
      </c>
      <c r="I16" s="332">
        <f t="shared" si="5"/>
        <v>73.21803000735294</v>
      </c>
      <c r="L16" s="78"/>
      <c r="M16" s="97"/>
      <c r="N16" s="97"/>
      <c r="O16" s="97"/>
      <c r="P16" s="97"/>
      <c r="Q16" s="97"/>
      <c r="R16" s="97"/>
      <c r="S16" s="97"/>
      <c r="T16" s="78"/>
      <c r="U16" s="78"/>
      <c r="V16" s="78"/>
      <c r="W16" s="78"/>
      <c r="X16" s="78"/>
      <c r="Y16" s="78"/>
      <c r="Z16" s="78"/>
      <c r="AA16" s="78"/>
      <c r="AB16" s="78"/>
      <c r="AC16" s="78"/>
      <c r="AD16" s="79"/>
      <c r="AE16" s="78"/>
      <c r="AF16" s="80"/>
      <c r="AG16" s="78"/>
      <c r="AH16" s="79"/>
      <c r="AI16" s="78"/>
      <c r="AJ16" s="79"/>
    </row>
    <row r="17" spans="1:27" ht="15.6">
      <c r="A17" s="186"/>
      <c r="B17" s="188" t="s">
        <v>329</v>
      </c>
      <c r="C17" s="327">
        <v>45156.59187075599</v>
      </c>
      <c r="D17" s="190">
        <v>7272.083333333335</v>
      </c>
      <c r="E17" s="328">
        <v>33362.824795910696</v>
      </c>
      <c r="F17" s="190">
        <v>85791.5</v>
      </c>
      <c r="G17" s="329">
        <f t="shared" si="3"/>
        <v>52.63527490573774</v>
      </c>
      <c r="H17" s="329">
        <f t="shared" si="4"/>
        <v>13.870431219223574</v>
      </c>
      <c r="I17" s="329">
        <f t="shared" si="5"/>
        <v>61.111736249033214</v>
      </c>
      <c r="L17" s="97"/>
      <c r="M17" s="97"/>
      <c r="N17" s="97"/>
      <c r="O17" s="97"/>
      <c r="P17" s="97"/>
      <c r="Q17" s="97"/>
      <c r="R17" s="97"/>
      <c r="S17" s="97"/>
      <c r="T17" s="97"/>
      <c r="U17" s="97"/>
      <c r="V17" s="97"/>
      <c r="W17" s="97"/>
      <c r="X17" s="97"/>
      <c r="Y17" s="97"/>
      <c r="Z17" s="97"/>
      <c r="AA17" s="97"/>
    </row>
    <row r="18" spans="1:27" ht="15.6">
      <c r="A18" s="186"/>
      <c r="B18" s="188" t="s">
        <v>319</v>
      </c>
      <c r="C18" s="327">
        <v>508805.14370303205</v>
      </c>
      <c r="D18" s="190">
        <v>29848.33333333335</v>
      </c>
      <c r="E18" s="328">
        <v>65860.52296363414</v>
      </c>
      <c r="F18" s="190">
        <v>604514</v>
      </c>
      <c r="G18" s="329">
        <f t="shared" si="3"/>
        <v>84.16763610156788</v>
      </c>
      <c r="H18" s="329">
        <f t="shared" si="4"/>
        <v>5.541286672381071</v>
      </c>
      <c r="I18" s="329">
        <f t="shared" si="5"/>
        <v>89.10521129971603</v>
      </c>
      <c r="L18" s="97"/>
      <c r="M18" s="97"/>
      <c r="N18" s="97"/>
      <c r="O18" s="97"/>
      <c r="P18" s="97"/>
      <c r="Q18" s="97"/>
      <c r="R18" s="97"/>
      <c r="S18" s="97"/>
      <c r="T18" s="97"/>
      <c r="U18" s="97"/>
      <c r="V18" s="97"/>
      <c r="W18" s="97"/>
      <c r="X18" s="97"/>
      <c r="Y18" s="97"/>
      <c r="Z18" s="97"/>
      <c r="AA18" s="97"/>
    </row>
    <row r="19" spans="1:27" ht="16.2" thickBot="1">
      <c r="A19" s="186"/>
      <c r="B19" s="186" t="s">
        <v>276</v>
      </c>
      <c r="C19" s="330">
        <v>80314.42722669913</v>
      </c>
      <c r="D19" s="189">
        <v>5565.5</v>
      </c>
      <c r="E19" s="331">
        <v>93967.07277330081</v>
      </c>
      <c r="F19" s="189">
        <v>179847</v>
      </c>
      <c r="G19" s="332">
        <f t="shared" si="3"/>
        <v>44.65708475910031</v>
      </c>
      <c r="H19" s="332">
        <f t="shared" si="4"/>
        <v>6.4805597532804455</v>
      </c>
      <c r="I19" s="332">
        <f t="shared" si="5"/>
        <v>47.75165959215285</v>
      </c>
      <c r="L19" s="97"/>
      <c r="M19" s="97"/>
      <c r="N19" s="97"/>
      <c r="O19" s="97"/>
      <c r="P19" s="97"/>
      <c r="Q19" s="97"/>
      <c r="R19" s="97"/>
      <c r="S19" s="97"/>
      <c r="T19" s="97"/>
      <c r="U19" s="97"/>
      <c r="V19" s="97"/>
      <c r="W19" s="97"/>
      <c r="X19" s="97"/>
      <c r="Y19" s="97"/>
      <c r="Z19" s="97"/>
      <c r="AA19" s="97"/>
    </row>
    <row r="20" spans="1:36" ht="19.95" customHeight="1" thickBot="1" thickTop="1">
      <c r="A20" s="320" t="s">
        <v>305</v>
      </c>
      <c r="B20" s="321"/>
      <c r="C20" s="322"/>
      <c r="D20" s="322"/>
      <c r="E20" s="322"/>
      <c r="F20" s="321"/>
      <c r="G20" s="321"/>
      <c r="H20" s="321"/>
      <c r="I20" s="323"/>
      <c r="AB20" s="78"/>
      <c r="AC20" s="78"/>
      <c r="AD20" s="79"/>
      <c r="AE20" s="78"/>
      <c r="AF20" s="80"/>
      <c r="AG20" s="78"/>
      <c r="AH20" s="79"/>
      <c r="AI20" s="78"/>
      <c r="AJ20" s="79"/>
    </row>
    <row r="21" spans="1:36" ht="15" customHeight="1" thickTop="1">
      <c r="A21" s="184"/>
      <c r="B21" s="183" t="s">
        <v>311</v>
      </c>
      <c r="C21" s="324">
        <v>188634.28409244094</v>
      </c>
      <c r="D21" s="185">
        <v>11701.416666666664</v>
      </c>
      <c r="E21" s="325">
        <v>58794.29924089239</v>
      </c>
      <c r="F21" s="185">
        <v>259130</v>
      </c>
      <c r="G21" s="326">
        <f aca="true" t="shared" si="6" ref="G21:G26">C21/F21*100</f>
        <v>72.79523177263958</v>
      </c>
      <c r="H21" s="326">
        <f aca="true" t="shared" si="7" ref="H21:H26">D21/(C21+D21)*100</f>
        <v>5.8409043532071</v>
      </c>
      <c r="I21" s="326">
        <f aca="true" t="shared" si="8" ref="I21:I26">(C21+D21)/F21*100</f>
        <v>77.31088672060649</v>
      </c>
      <c r="M21" s="97"/>
      <c r="N21" s="97"/>
      <c r="O21" s="97"/>
      <c r="P21" s="97"/>
      <c r="Q21" s="97"/>
      <c r="R21" s="97"/>
      <c r="S21" s="97"/>
      <c r="AB21" s="78"/>
      <c r="AC21" s="78"/>
      <c r="AD21" s="79"/>
      <c r="AE21" s="78"/>
      <c r="AF21" s="80"/>
      <c r="AG21" s="78"/>
      <c r="AH21" s="79"/>
      <c r="AI21" s="78"/>
      <c r="AJ21" s="79"/>
    </row>
    <row r="22" spans="1:36" ht="15.6">
      <c r="A22" s="186"/>
      <c r="B22" s="188" t="s">
        <v>316</v>
      </c>
      <c r="C22" s="327">
        <v>101896.28358179008</v>
      </c>
      <c r="D22" s="190">
        <v>5893.666666666667</v>
      </c>
      <c r="E22" s="328">
        <v>22331.049751543265</v>
      </c>
      <c r="F22" s="190">
        <v>130121</v>
      </c>
      <c r="G22" s="329">
        <f t="shared" si="6"/>
        <v>78.30886911550793</v>
      </c>
      <c r="H22" s="329">
        <f t="shared" si="7"/>
        <v>5.467732987242053</v>
      </c>
      <c r="I22" s="329">
        <f t="shared" si="8"/>
        <v>82.8382430571981</v>
      </c>
      <c r="L22" s="78"/>
      <c r="M22" s="97"/>
      <c r="N22" s="97"/>
      <c r="O22" s="97"/>
      <c r="P22" s="97"/>
      <c r="Q22" s="97"/>
      <c r="R22" s="97"/>
      <c r="S22" s="97"/>
      <c r="T22" s="78"/>
      <c r="U22" s="78"/>
      <c r="V22" s="78"/>
      <c r="W22" s="78"/>
      <c r="X22" s="78"/>
      <c r="Y22" s="78"/>
      <c r="Z22" s="78"/>
      <c r="AA22" s="78"/>
      <c r="AB22" s="78"/>
      <c r="AC22" s="78"/>
      <c r="AD22" s="79"/>
      <c r="AE22" s="78"/>
      <c r="AF22" s="80"/>
      <c r="AG22" s="78"/>
      <c r="AH22" s="79"/>
      <c r="AI22" s="78"/>
      <c r="AJ22" s="79"/>
    </row>
    <row r="23" spans="1:36" ht="15.6">
      <c r="A23" s="186"/>
      <c r="B23" s="186" t="s">
        <v>317</v>
      </c>
      <c r="C23" s="330">
        <v>86738.00051065092</v>
      </c>
      <c r="D23" s="189">
        <v>5807.75</v>
      </c>
      <c r="E23" s="331">
        <v>36463.24948934912</v>
      </c>
      <c r="F23" s="189">
        <v>129009</v>
      </c>
      <c r="G23" s="332">
        <f t="shared" si="6"/>
        <v>67.23406933675241</v>
      </c>
      <c r="H23" s="332">
        <f t="shared" si="7"/>
        <v>6.275544763486031</v>
      </c>
      <c r="I23" s="332">
        <f t="shared" si="8"/>
        <v>71.7358870393933</v>
      </c>
      <c r="L23" s="78"/>
      <c r="M23" s="97"/>
      <c r="N23" s="97"/>
      <c r="O23" s="97"/>
      <c r="P23" s="97"/>
      <c r="Q23" s="97"/>
      <c r="R23" s="97"/>
      <c r="S23" s="97"/>
      <c r="T23" s="78"/>
      <c r="U23" s="78"/>
      <c r="V23" s="78"/>
      <c r="W23" s="78"/>
      <c r="X23" s="78"/>
      <c r="Y23" s="78"/>
      <c r="Z23" s="78"/>
      <c r="AA23" s="78"/>
      <c r="AB23" s="78"/>
      <c r="AC23" s="78"/>
      <c r="AD23" s="79"/>
      <c r="AE23" s="78"/>
      <c r="AF23" s="80"/>
      <c r="AG23" s="78"/>
      <c r="AH23" s="79"/>
      <c r="AI23" s="78"/>
      <c r="AJ23" s="79"/>
    </row>
    <row r="24" spans="1:27" ht="15.6">
      <c r="A24" s="186"/>
      <c r="B24" s="188" t="s">
        <v>329</v>
      </c>
      <c r="C24" s="327">
        <v>14205.466889655629</v>
      </c>
      <c r="D24" s="190">
        <v>2132.4999999999995</v>
      </c>
      <c r="E24" s="328">
        <v>9305.533110344371</v>
      </c>
      <c r="F24" s="190">
        <v>25643.5</v>
      </c>
      <c r="G24" s="329">
        <f t="shared" si="6"/>
        <v>55.3959751580542</v>
      </c>
      <c r="H24" s="329">
        <f t="shared" si="7"/>
        <v>13.05241964561815</v>
      </c>
      <c r="I24" s="329">
        <f t="shared" si="8"/>
        <v>63.71192266911938</v>
      </c>
      <c r="L24" s="97"/>
      <c r="M24" s="97"/>
      <c r="N24" s="97"/>
      <c r="O24" s="97"/>
      <c r="P24" s="97"/>
      <c r="Q24" s="97"/>
      <c r="R24" s="97"/>
      <c r="S24" s="97"/>
      <c r="T24" s="97"/>
      <c r="U24" s="97"/>
      <c r="V24" s="97"/>
      <c r="W24" s="97"/>
      <c r="X24" s="97"/>
      <c r="Y24" s="97"/>
      <c r="Z24" s="97"/>
      <c r="AA24" s="97"/>
    </row>
    <row r="25" spans="1:27" ht="15.6">
      <c r="A25" s="186"/>
      <c r="B25" s="188" t="s">
        <v>319</v>
      </c>
      <c r="C25" s="327">
        <v>150418.24849684737</v>
      </c>
      <c r="D25" s="190">
        <v>7944.749999999999</v>
      </c>
      <c r="E25" s="328">
        <v>19614.501503152613</v>
      </c>
      <c r="F25" s="190">
        <v>177977.5</v>
      </c>
      <c r="G25" s="329">
        <f t="shared" si="6"/>
        <v>84.51531710291884</v>
      </c>
      <c r="H25" s="329">
        <f t="shared" si="7"/>
        <v>5.01679690041873</v>
      </c>
      <c r="I25" s="329">
        <f t="shared" si="8"/>
        <v>88.9792240574496</v>
      </c>
      <c r="L25" s="97"/>
      <c r="M25" s="97"/>
      <c r="N25" s="97"/>
      <c r="O25" s="97"/>
      <c r="P25" s="97"/>
      <c r="Q25" s="97"/>
      <c r="R25" s="97"/>
      <c r="S25" s="97"/>
      <c r="T25" s="97"/>
      <c r="U25" s="97"/>
      <c r="V25" s="97"/>
      <c r="W25" s="97"/>
      <c r="X25" s="97"/>
      <c r="Y25" s="97"/>
      <c r="Z25" s="97"/>
      <c r="AA25" s="97"/>
    </row>
    <row r="26" spans="1:27" ht="16.2" thickBot="1">
      <c r="A26" s="186"/>
      <c r="B26" s="186" t="s">
        <v>276</v>
      </c>
      <c r="C26" s="330">
        <v>24010.56870593793</v>
      </c>
      <c r="D26" s="189">
        <v>1624.166666666667</v>
      </c>
      <c r="E26" s="331">
        <v>29874.264627395405</v>
      </c>
      <c r="F26" s="189">
        <v>55509</v>
      </c>
      <c r="G26" s="332">
        <f t="shared" si="6"/>
        <v>43.25527158827926</v>
      </c>
      <c r="H26" s="332">
        <f t="shared" si="7"/>
        <v>6.335804302479307</v>
      </c>
      <c r="I26" s="332">
        <f t="shared" si="8"/>
        <v>46.18122353601146</v>
      </c>
      <c r="L26" s="97"/>
      <c r="M26" s="97"/>
      <c r="N26" s="97"/>
      <c r="O26" s="97"/>
      <c r="P26" s="97"/>
      <c r="Q26" s="97"/>
      <c r="R26" s="97"/>
      <c r="S26" s="97"/>
      <c r="T26" s="97"/>
      <c r="U26" s="97"/>
      <c r="V26" s="97"/>
      <c r="W26" s="97"/>
      <c r="X26" s="97"/>
      <c r="Y26" s="97"/>
      <c r="Z26" s="97"/>
      <c r="AA26" s="97"/>
    </row>
    <row r="27" spans="1:36" ht="19.95" customHeight="1" thickBot="1" thickTop="1">
      <c r="A27" s="320" t="s">
        <v>304</v>
      </c>
      <c r="B27" s="321"/>
      <c r="C27" s="322"/>
      <c r="D27" s="322"/>
      <c r="E27" s="322"/>
      <c r="F27" s="321"/>
      <c r="G27" s="321"/>
      <c r="H27" s="321"/>
      <c r="I27" s="323"/>
      <c r="AB27" s="78"/>
      <c r="AC27" s="78"/>
      <c r="AD27" s="79"/>
      <c r="AE27" s="78"/>
      <c r="AF27" s="80"/>
      <c r="AG27" s="78"/>
      <c r="AH27" s="79"/>
      <c r="AI27" s="78"/>
      <c r="AJ27" s="79"/>
    </row>
    <row r="28" spans="1:36" ht="15" customHeight="1" thickTop="1">
      <c r="A28" s="184"/>
      <c r="B28" s="183" t="s">
        <v>311</v>
      </c>
      <c r="C28" s="324">
        <v>169040.0881811069</v>
      </c>
      <c r="D28" s="185">
        <v>15640.083333333332</v>
      </c>
      <c r="E28" s="325">
        <v>56079.32848555976</v>
      </c>
      <c r="F28" s="185">
        <v>240759.5</v>
      </c>
      <c r="G28" s="326">
        <f aca="true" t="shared" si="9" ref="G28:G33">C28/F28*100</f>
        <v>70.21118094243712</v>
      </c>
      <c r="H28" s="326">
        <f aca="true" t="shared" si="10" ref="H28:H33">D28/(C28+D28)*100</f>
        <v>8.468739878829073</v>
      </c>
      <c r="I28" s="326">
        <f aca="true" t="shared" si="11" ref="I28:I33">(C28+D28)/F28*100</f>
        <v>76.70732474292406</v>
      </c>
      <c r="M28" s="97"/>
      <c r="N28" s="97"/>
      <c r="O28" s="97"/>
      <c r="P28" s="97"/>
      <c r="Q28" s="97"/>
      <c r="R28" s="97"/>
      <c r="S28" s="97"/>
      <c r="AB28" s="78"/>
      <c r="AC28" s="78"/>
      <c r="AD28" s="79"/>
      <c r="AE28" s="78"/>
      <c r="AF28" s="80"/>
      <c r="AG28" s="78"/>
      <c r="AH28" s="79"/>
      <c r="AI28" s="78"/>
      <c r="AJ28" s="79"/>
    </row>
    <row r="29" spans="1:36" ht="15.6">
      <c r="A29" s="186"/>
      <c r="B29" s="188" t="s">
        <v>316</v>
      </c>
      <c r="C29" s="327">
        <v>90290.0175116371</v>
      </c>
      <c r="D29" s="190">
        <v>8556.333333333334</v>
      </c>
      <c r="E29" s="328">
        <v>23081.649155029594</v>
      </c>
      <c r="F29" s="190">
        <v>121928</v>
      </c>
      <c r="G29" s="329">
        <f t="shared" si="9"/>
        <v>74.0519138439383</v>
      </c>
      <c r="H29" s="329">
        <f t="shared" si="10"/>
        <v>8.656195459105009</v>
      </c>
      <c r="I29" s="329">
        <f t="shared" si="11"/>
        <v>81.0694433148829</v>
      </c>
      <c r="L29" s="78"/>
      <c r="M29" s="97"/>
      <c r="N29" s="97"/>
      <c r="O29" s="97"/>
      <c r="P29" s="97"/>
      <c r="Q29" s="97"/>
      <c r="R29" s="97"/>
      <c r="S29" s="97"/>
      <c r="T29" s="78"/>
      <c r="U29" s="78"/>
      <c r="V29" s="78"/>
      <c r="W29" s="78"/>
      <c r="X29" s="78"/>
      <c r="Y29" s="78"/>
      <c r="Z29" s="78"/>
      <c r="AA29" s="78"/>
      <c r="AB29" s="78"/>
      <c r="AC29" s="78"/>
      <c r="AD29" s="79"/>
      <c r="AE29" s="78"/>
      <c r="AF29" s="80"/>
      <c r="AG29" s="78"/>
      <c r="AH29" s="79"/>
      <c r="AI29" s="78"/>
      <c r="AJ29" s="79"/>
    </row>
    <row r="30" spans="1:36" ht="15.6">
      <c r="A30" s="186"/>
      <c r="B30" s="186" t="s">
        <v>317</v>
      </c>
      <c r="C30" s="330">
        <v>78750.07066946985</v>
      </c>
      <c r="D30" s="189">
        <v>7083.750000000002</v>
      </c>
      <c r="E30" s="331">
        <v>32997.67933053016</v>
      </c>
      <c r="F30" s="189">
        <v>118831.5</v>
      </c>
      <c r="G30" s="332">
        <f t="shared" si="9"/>
        <v>66.27036658585463</v>
      </c>
      <c r="H30" s="332">
        <f t="shared" si="10"/>
        <v>8.252865764042138</v>
      </c>
      <c r="I30" s="332">
        <f t="shared" si="11"/>
        <v>72.23153849734275</v>
      </c>
      <c r="L30" s="78"/>
      <c r="M30" s="97"/>
      <c r="N30" s="97"/>
      <c r="O30" s="97"/>
      <c r="P30" s="97"/>
      <c r="Q30" s="97"/>
      <c r="R30" s="97"/>
      <c r="S30" s="97"/>
      <c r="T30" s="78"/>
      <c r="U30" s="78"/>
      <c r="V30" s="78"/>
      <c r="W30" s="78"/>
      <c r="X30" s="78"/>
      <c r="Y30" s="78"/>
      <c r="Z30" s="78"/>
      <c r="AA30" s="78"/>
      <c r="AB30" s="78"/>
      <c r="AC30" s="78"/>
      <c r="AD30" s="79"/>
      <c r="AE30" s="78"/>
      <c r="AF30" s="80"/>
      <c r="AG30" s="78"/>
      <c r="AH30" s="79"/>
      <c r="AI30" s="78"/>
      <c r="AJ30" s="79"/>
    </row>
    <row r="31" spans="1:27" ht="15.6">
      <c r="A31" s="186"/>
      <c r="B31" s="188" t="s">
        <v>329</v>
      </c>
      <c r="C31" s="327">
        <v>12163.109035275394</v>
      </c>
      <c r="D31" s="190">
        <v>2589.25</v>
      </c>
      <c r="E31" s="328">
        <v>10339.140964724606</v>
      </c>
      <c r="F31" s="190">
        <v>25091.5</v>
      </c>
      <c r="G31" s="329">
        <f t="shared" si="9"/>
        <v>48.4750175767706</v>
      </c>
      <c r="H31" s="329">
        <f t="shared" si="10"/>
        <v>17.551430207254743</v>
      </c>
      <c r="I31" s="329">
        <f t="shared" si="11"/>
        <v>58.79424918906958</v>
      </c>
      <c r="L31" s="97"/>
      <c r="M31" s="97"/>
      <c r="N31" s="97"/>
      <c r="O31" s="97"/>
      <c r="P31" s="97"/>
      <c r="Q31" s="97"/>
      <c r="R31" s="97"/>
      <c r="S31" s="97"/>
      <c r="T31" s="97"/>
      <c r="U31" s="97"/>
      <c r="V31" s="97"/>
      <c r="W31" s="97"/>
      <c r="X31" s="97"/>
      <c r="Y31" s="97"/>
      <c r="Z31" s="97"/>
      <c r="AA31" s="97"/>
    </row>
    <row r="32" spans="1:27" ht="15.6">
      <c r="A32" s="186"/>
      <c r="B32" s="188" t="s">
        <v>319</v>
      </c>
      <c r="C32" s="327">
        <v>136446.55909896293</v>
      </c>
      <c r="D32" s="190">
        <v>11415.416666666666</v>
      </c>
      <c r="E32" s="328">
        <v>22750.024234370405</v>
      </c>
      <c r="F32" s="190">
        <v>170612</v>
      </c>
      <c r="G32" s="329">
        <f t="shared" si="9"/>
        <v>79.9747726414103</v>
      </c>
      <c r="H32" s="329">
        <f t="shared" si="10"/>
        <v>7.7203193096518685</v>
      </c>
      <c r="I32" s="329">
        <f t="shared" si="11"/>
        <v>86.6656365118688</v>
      </c>
      <c r="L32" s="97"/>
      <c r="M32" s="97"/>
      <c r="N32" s="97"/>
      <c r="O32" s="97"/>
      <c r="P32" s="97"/>
      <c r="Q32" s="97"/>
      <c r="R32" s="97"/>
      <c r="S32" s="97"/>
      <c r="T32" s="97"/>
      <c r="U32" s="97"/>
      <c r="V32" s="97"/>
      <c r="W32" s="97"/>
      <c r="X32" s="97"/>
      <c r="Y32" s="97"/>
      <c r="Z32" s="97"/>
      <c r="AA32" s="97"/>
    </row>
    <row r="33" spans="1:27" ht="16.2" thickBot="1">
      <c r="A33" s="186"/>
      <c r="B33" s="186" t="s">
        <v>276</v>
      </c>
      <c r="C33" s="330">
        <v>20430.420046868585</v>
      </c>
      <c r="D33" s="189">
        <v>1635.4166666666667</v>
      </c>
      <c r="E33" s="331">
        <v>22990.163286464747</v>
      </c>
      <c r="F33" s="189">
        <v>45056</v>
      </c>
      <c r="G33" s="332">
        <f t="shared" si="9"/>
        <v>45.34450472050023</v>
      </c>
      <c r="H33" s="332">
        <f t="shared" si="10"/>
        <v>7.411532532838408</v>
      </c>
      <c r="I33" s="332">
        <f t="shared" si="11"/>
        <v>48.97424696718584</v>
      </c>
      <c r="L33" s="97"/>
      <c r="M33" s="97"/>
      <c r="N33" s="97"/>
      <c r="O33" s="97"/>
      <c r="P33" s="97"/>
      <c r="Q33" s="97"/>
      <c r="R33" s="97"/>
      <c r="S33" s="97"/>
      <c r="T33" s="97"/>
      <c r="U33" s="97"/>
      <c r="V33" s="97"/>
      <c r="W33" s="97"/>
      <c r="X33" s="97"/>
      <c r="Y33" s="97"/>
      <c r="Z33" s="97"/>
      <c r="AA33" s="97"/>
    </row>
    <row r="34" spans="1:36" ht="19.95" customHeight="1" thickBot="1" thickTop="1">
      <c r="A34" s="320" t="s">
        <v>333</v>
      </c>
      <c r="B34" s="321"/>
      <c r="C34" s="322"/>
      <c r="D34" s="322"/>
      <c r="E34" s="322"/>
      <c r="F34" s="321"/>
      <c r="G34" s="321"/>
      <c r="H34" s="321"/>
      <c r="I34" s="323"/>
      <c r="AB34" s="78"/>
      <c r="AC34" s="78"/>
      <c r="AD34" s="79"/>
      <c r="AE34" s="78"/>
      <c r="AF34" s="80"/>
      <c r="AG34" s="78"/>
      <c r="AH34" s="79"/>
      <c r="AI34" s="78"/>
      <c r="AJ34" s="79"/>
    </row>
    <row r="35" spans="1:36" ht="15" customHeight="1" thickTop="1">
      <c r="A35" s="184"/>
      <c r="B35" s="183" t="s">
        <v>311</v>
      </c>
      <c r="C35" s="324">
        <v>100060.81038764703</v>
      </c>
      <c r="D35" s="185">
        <v>4475.500000000002</v>
      </c>
      <c r="E35" s="325">
        <v>27274.18961235306</v>
      </c>
      <c r="F35" s="185">
        <v>131810.5</v>
      </c>
      <c r="G35" s="326">
        <f aca="true" t="shared" si="12" ref="G35:G40">C35/F35*100</f>
        <v>75.91262485738771</v>
      </c>
      <c r="H35" s="326">
        <f aca="true" t="shared" si="13" ref="H35:H40">D35/(C35+D35)*100</f>
        <v>4.281287509960623</v>
      </c>
      <c r="I35" s="326">
        <f aca="true" t="shared" si="14" ref="I35:I40">(C35+D35)/F35*100</f>
        <v>79.3080296240793</v>
      </c>
      <c r="M35" s="97"/>
      <c r="N35" s="97"/>
      <c r="O35" s="97"/>
      <c r="P35" s="97"/>
      <c r="Q35" s="97"/>
      <c r="R35" s="97"/>
      <c r="S35" s="97"/>
      <c r="AB35" s="78"/>
      <c r="AC35" s="78"/>
      <c r="AD35" s="79"/>
      <c r="AE35" s="78"/>
      <c r="AF35" s="80"/>
      <c r="AG35" s="78"/>
      <c r="AH35" s="79"/>
      <c r="AI35" s="78"/>
      <c r="AJ35" s="79"/>
    </row>
    <row r="36" spans="1:36" ht="15.6">
      <c r="A36" s="186"/>
      <c r="B36" s="188" t="s">
        <v>316</v>
      </c>
      <c r="C36" s="327">
        <v>53355.01598636526</v>
      </c>
      <c r="D36" s="190">
        <v>2178</v>
      </c>
      <c r="E36" s="328">
        <v>11069.484013634732</v>
      </c>
      <c r="F36" s="190">
        <v>66602.5</v>
      </c>
      <c r="G36" s="329">
        <f t="shared" si="12"/>
        <v>80.10962949793966</v>
      </c>
      <c r="H36" s="329">
        <f t="shared" si="13"/>
        <v>3.921991199856232</v>
      </c>
      <c r="I36" s="329">
        <f t="shared" si="14"/>
        <v>83.37977701492476</v>
      </c>
      <c r="L36" s="78"/>
      <c r="M36" s="97"/>
      <c r="N36" s="97"/>
      <c r="O36" s="97"/>
      <c r="P36" s="97"/>
      <c r="Q36" s="97"/>
      <c r="R36" s="97"/>
      <c r="S36" s="97"/>
      <c r="T36" s="78"/>
      <c r="U36" s="78"/>
      <c r="V36" s="78"/>
      <c r="W36" s="78"/>
      <c r="X36" s="78"/>
      <c r="Y36" s="78"/>
      <c r="Z36" s="78"/>
      <c r="AA36" s="78"/>
      <c r="AB36" s="78"/>
      <c r="AC36" s="78"/>
      <c r="AD36" s="79"/>
      <c r="AE36" s="78"/>
      <c r="AF36" s="80"/>
      <c r="AG36" s="78"/>
      <c r="AH36" s="79"/>
      <c r="AI36" s="78"/>
      <c r="AJ36" s="79"/>
    </row>
    <row r="37" spans="1:36" ht="15.6">
      <c r="A37" s="186"/>
      <c r="B37" s="186" t="s">
        <v>317</v>
      </c>
      <c r="C37" s="330">
        <v>46705.79440128168</v>
      </c>
      <c r="D37" s="189">
        <v>2297.5</v>
      </c>
      <c r="E37" s="331">
        <v>16204.70559871833</v>
      </c>
      <c r="F37" s="189">
        <v>65208</v>
      </c>
      <c r="G37" s="332">
        <f t="shared" si="12"/>
        <v>71.62586553993633</v>
      </c>
      <c r="H37" s="332">
        <f t="shared" si="13"/>
        <v>4.688460292457212</v>
      </c>
      <c r="I37" s="332">
        <f t="shared" si="14"/>
        <v>75.14920623432965</v>
      </c>
      <c r="L37" s="78"/>
      <c r="M37" s="97"/>
      <c r="N37" s="97"/>
      <c r="O37" s="97"/>
      <c r="P37" s="97"/>
      <c r="Q37" s="97"/>
      <c r="R37" s="97"/>
      <c r="S37" s="97"/>
      <c r="T37" s="78"/>
      <c r="U37" s="78"/>
      <c r="V37" s="78"/>
      <c r="W37" s="78"/>
      <c r="X37" s="78"/>
      <c r="Y37" s="78"/>
      <c r="Z37" s="78"/>
      <c r="AA37" s="78"/>
      <c r="AB37" s="78"/>
      <c r="AC37" s="78"/>
      <c r="AD37" s="79"/>
      <c r="AE37" s="78"/>
      <c r="AF37" s="80"/>
      <c r="AG37" s="78"/>
      <c r="AH37" s="79"/>
      <c r="AI37" s="78"/>
      <c r="AJ37" s="79"/>
    </row>
    <row r="38" spans="1:27" ht="15.6">
      <c r="A38" s="186"/>
      <c r="B38" s="188" t="s">
        <v>329</v>
      </c>
      <c r="C38" s="327">
        <v>7020.643620574908</v>
      </c>
      <c r="D38" s="190">
        <v>762.5000000000001</v>
      </c>
      <c r="E38" s="328">
        <v>5126.856379425093</v>
      </c>
      <c r="F38" s="190">
        <v>12910</v>
      </c>
      <c r="G38" s="329">
        <f t="shared" si="12"/>
        <v>54.38143780460811</v>
      </c>
      <c r="H38" s="329">
        <f t="shared" si="13"/>
        <v>9.796812665570181</v>
      </c>
      <c r="I38" s="329">
        <f t="shared" si="14"/>
        <v>60.28771201064994</v>
      </c>
      <c r="L38" s="97"/>
      <c r="M38" s="97"/>
      <c r="N38" s="97"/>
      <c r="O38" s="97"/>
      <c r="P38" s="97"/>
      <c r="Q38" s="97"/>
      <c r="R38" s="97"/>
      <c r="S38" s="97"/>
      <c r="T38" s="97"/>
      <c r="U38" s="97"/>
      <c r="V38" s="97"/>
      <c r="W38" s="97"/>
      <c r="X38" s="97"/>
      <c r="Y38" s="97"/>
      <c r="Z38" s="97"/>
      <c r="AA38" s="97"/>
    </row>
    <row r="39" spans="1:27" ht="15.6">
      <c r="A39" s="186"/>
      <c r="B39" s="188" t="s">
        <v>319</v>
      </c>
      <c r="C39" s="327">
        <v>79603.18856306959</v>
      </c>
      <c r="D39" s="190">
        <v>2989.5833333333353</v>
      </c>
      <c r="E39" s="328">
        <v>7722.2281035971655</v>
      </c>
      <c r="F39" s="190">
        <v>90315</v>
      </c>
      <c r="G39" s="329">
        <f t="shared" si="12"/>
        <v>88.13949904563981</v>
      </c>
      <c r="H39" s="329">
        <f t="shared" si="13"/>
        <v>3.6196670298015965</v>
      </c>
      <c r="I39" s="329">
        <f t="shared" si="14"/>
        <v>91.44967269711887</v>
      </c>
      <c r="L39" s="97"/>
      <c r="M39" s="97"/>
      <c r="N39" s="97"/>
      <c r="O39" s="97"/>
      <c r="P39" s="97"/>
      <c r="Q39" s="97"/>
      <c r="R39" s="97"/>
      <c r="S39" s="97"/>
      <c r="T39" s="97"/>
      <c r="U39" s="97"/>
      <c r="V39" s="97"/>
      <c r="W39" s="97"/>
      <c r="X39" s="97"/>
      <c r="Y39" s="97"/>
      <c r="Z39" s="97"/>
      <c r="AA39" s="97"/>
    </row>
    <row r="40" spans="1:27" ht="16.2" thickBot="1">
      <c r="A40" s="186"/>
      <c r="B40" s="186" t="s">
        <v>276</v>
      </c>
      <c r="C40" s="330">
        <v>13436.978204002533</v>
      </c>
      <c r="D40" s="189">
        <v>723.4166666666666</v>
      </c>
      <c r="E40" s="331">
        <v>14425.1051293308</v>
      </c>
      <c r="F40" s="189">
        <v>28585.5</v>
      </c>
      <c r="G40" s="332">
        <f t="shared" si="12"/>
        <v>47.00627312449505</v>
      </c>
      <c r="H40" s="332">
        <f t="shared" si="13"/>
        <v>5.108732300714994</v>
      </c>
      <c r="I40" s="332">
        <f t="shared" si="14"/>
        <v>49.53698508218922</v>
      </c>
      <c r="L40" s="97"/>
      <c r="M40" s="97"/>
      <c r="N40" s="97"/>
      <c r="O40" s="97"/>
      <c r="P40" s="97"/>
      <c r="Q40" s="97"/>
      <c r="R40" s="97"/>
      <c r="S40" s="97"/>
      <c r="T40" s="97"/>
      <c r="U40" s="97"/>
      <c r="V40" s="97"/>
      <c r="W40" s="97"/>
      <c r="X40" s="97"/>
      <c r="Y40" s="97"/>
      <c r="Z40" s="97"/>
      <c r="AA40" s="97"/>
    </row>
    <row r="41" spans="1:36" ht="19.95" customHeight="1" thickBot="1" thickTop="1">
      <c r="A41" s="320" t="s">
        <v>307</v>
      </c>
      <c r="B41" s="321"/>
      <c r="C41" s="322"/>
      <c r="D41" s="322"/>
      <c r="E41" s="322"/>
      <c r="F41" s="321"/>
      <c r="G41" s="321"/>
      <c r="H41" s="321"/>
      <c r="I41" s="323"/>
      <c r="AB41" s="78"/>
      <c r="AC41" s="78"/>
      <c r="AD41" s="79"/>
      <c r="AE41" s="78"/>
      <c r="AF41" s="80"/>
      <c r="AG41" s="78"/>
      <c r="AH41" s="79"/>
      <c r="AI41" s="78"/>
      <c r="AJ41" s="79"/>
    </row>
    <row r="42" spans="1:36" ht="15" customHeight="1" thickTop="1">
      <c r="A42" s="184"/>
      <c r="B42" s="183" t="s">
        <v>311</v>
      </c>
      <c r="C42" s="324">
        <v>176540.9801392929</v>
      </c>
      <c r="D42" s="185">
        <v>10868.916666666668</v>
      </c>
      <c r="E42" s="325">
        <v>51042.60319404045</v>
      </c>
      <c r="F42" s="185">
        <v>238452.5</v>
      </c>
      <c r="G42" s="326">
        <f aca="true" t="shared" si="15" ref="G42:G47">C42/F42*100</f>
        <v>74.03612045975315</v>
      </c>
      <c r="H42" s="326">
        <f aca="true" t="shared" si="16" ref="H42:H47">D42/(C42+D42)*100</f>
        <v>5.799542527852799</v>
      </c>
      <c r="I42" s="326">
        <f aca="true" t="shared" si="17" ref="I42:I47">(C42+D42)/F42*100</f>
        <v>78.59422602235647</v>
      </c>
      <c r="M42" s="97"/>
      <c r="N42" s="97"/>
      <c r="O42" s="97"/>
      <c r="P42" s="97"/>
      <c r="Q42" s="97"/>
      <c r="R42" s="97"/>
      <c r="S42" s="97"/>
      <c r="AB42" s="78"/>
      <c r="AC42" s="78"/>
      <c r="AD42" s="79"/>
      <c r="AE42" s="78"/>
      <c r="AF42" s="80"/>
      <c r="AG42" s="78"/>
      <c r="AH42" s="79"/>
      <c r="AI42" s="78"/>
      <c r="AJ42" s="79"/>
    </row>
    <row r="43" spans="1:36" ht="15.6">
      <c r="A43" s="186"/>
      <c r="B43" s="188" t="s">
        <v>316</v>
      </c>
      <c r="C43" s="327">
        <v>93770.70269050694</v>
      </c>
      <c r="D43" s="190">
        <v>5643.083333333334</v>
      </c>
      <c r="E43" s="328">
        <v>21347.713976159746</v>
      </c>
      <c r="F43" s="190">
        <v>120761.5</v>
      </c>
      <c r="G43" s="329">
        <f t="shared" si="15"/>
        <v>77.64950144748694</v>
      </c>
      <c r="H43" s="329">
        <f t="shared" si="16"/>
        <v>5.676358942792979</v>
      </c>
      <c r="I43" s="329">
        <f t="shared" si="17"/>
        <v>82.32241734645584</v>
      </c>
      <c r="L43" s="78"/>
      <c r="M43" s="97"/>
      <c r="N43" s="97"/>
      <c r="O43" s="97"/>
      <c r="P43" s="97"/>
      <c r="Q43" s="97"/>
      <c r="R43" s="97"/>
      <c r="S43" s="97"/>
      <c r="T43" s="78"/>
      <c r="U43" s="78"/>
      <c r="V43" s="78"/>
      <c r="W43" s="78"/>
      <c r="X43" s="78"/>
      <c r="Y43" s="78"/>
      <c r="Z43" s="78"/>
      <c r="AA43" s="78"/>
      <c r="AB43" s="78"/>
      <c r="AC43" s="78"/>
      <c r="AD43" s="79"/>
      <c r="AE43" s="78"/>
      <c r="AF43" s="80"/>
      <c r="AG43" s="78"/>
      <c r="AH43" s="79"/>
      <c r="AI43" s="78"/>
      <c r="AJ43" s="79"/>
    </row>
    <row r="44" spans="1:36" ht="15.6">
      <c r="A44" s="186"/>
      <c r="B44" s="186" t="s">
        <v>317</v>
      </c>
      <c r="C44" s="330">
        <v>82770.27744878594</v>
      </c>
      <c r="D44" s="189">
        <v>5225.83333333333</v>
      </c>
      <c r="E44" s="331">
        <v>29694.889217880696</v>
      </c>
      <c r="F44" s="189">
        <v>117691</v>
      </c>
      <c r="G44" s="332">
        <f t="shared" si="15"/>
        <v>70.32846814861455</v>
      </c>
      <c r="H44" s="332">
        <f t="shared" si="16"/>
        <v>5.93870943486654</v>
      </c>
      <c r="I44" s="332">
        <f t="shared" si="17"/>
        <v>74.7687680299422</v>
      </c>
      <c r="L44" s="78"/>
      <c r="M44" s="97"/>
      <c r="N44" s="97"/>
      <c r="O44" s="97"/>
      <c r="P44" s="97"/>
      <c r="Q44" s="97"/>
      <c r="R44" s="97"/>
      <c r="S44" s="97"/>
      <c r="T44" s="78"/>
      <c r="U44" s="78"/>
      <c r="V44" s="78"/>
      <c r="W44" s="78"/>
      <c r="X44" s="78"/>
      <c r="Y44" s="78"/>
      <c r="Z44" s="78"/>
      <c r="AA44" s="78"/>
      <c r="AB44" s="78"/>
      <c r="AC44" s="78"/>
      <c r="AD44" s="79"/>
      <c r="AE44" s="78"/>
      <c r="AF44" s="80"/>
      <c r="AG44" s="78"/>
      <c r="AH44" s="79"/>
      <c r="AI44" s="78"/>
      <c r="AJ44" s="79"/>
    </row>
    <row r="45" spans="1:27" ht="15.6">
      <c r="A45" s="186"/>
      <c r="B45" s="188" t="s">
        <v>329</v>
      </c>
      <c r="C45" s="327">
        <v>11767.372325250046</v>
      </c>
      <c r="D45" s="190">
        <v>1787.8333333333335</v>
      </c>
      <c r="E45" s="328">
        <v>8591.294341416617</v>
      </c>
      <c r="F45" s="190">
        <v>22146.5</v>
      </c>
      <c r="G45" s="329">
        <f t="shared" si="15"/>
        <v>53.13423035355495</v>
      </c>
      <c r="H45" s="329">
        <f t="shared" si="16"/>
        <v>13.189274868738329</v>
      </c>
      <c r="I45" s="329">
        <f t="shared" si="17"/>
        <v>61.206988276176276</v>
      </c>
      <c r="L45" s="97"/>
      <c r="M45" s="97"/>
      <c r="N45" s="97"/>
      <c r="O45" s="97"/>
      <c r="P45" s="97"/>
      <c r="Q45" s="97"/>
      <c r="R45" s="97"/>
      <c r="S45" s="97"/>
      <c r="T45" s="97"/>
      <c r="U45" s="97"/>
      <c r="V45" s="97"/>
      <c r="W45" s="97"/>
      <c r="X45" s="97"/>
      <c r="Y45" s="97"/>
      <c r="Z45" s="97"/>
      <c r="AA45" s="97"/>
    </row>
    <row r="46" spans="1:27" ht="15.6">
      <c r="A46" s="186"/>
      <c r="B46" s="188" t="s">
        <v>319</v>
      </c>
      <c r="C46" s="327">
        <v>142337.14754415274</v>
      </c>
      <c r="D46" s="190">
        <v>7498.583333333334</v>
      </c>
      <c r="E46" s="328">
        <v>15773.769122513952</v>
      </c>
      <c r="F46" s="190">
        <v>165609.5</v>
      </c>
      <c r="G46" s="329">
        <f t="shared" si="15"/>
        <v>85.94745322228057</v>
      </c>
      <c r="H46" s="329">
        <f t="shared" si="16"/>
        <v>5.004536160646881</v>
      </c>
      <c r="I46" s="329">
        <f t="shared" si="17"/>
        <v>90.47532350347419</v>
      </c>
      <c r="L46" s="97"/>
      <c r="M46" s="97"/>
      <c r="N46" s="97"/>
      <c r="O46" s="97"/>
      <c r="P46" s="97"/>
      <c r="Q46" s="97"/>
      <c r="R46" s="97"/>
      <c r="S46" s="97"/>
      <c r="T46" s="97"/>
      <c r="U46" s="97"/>
      <c r="V46" s="97"/>
      <c r="W46" s="97"/>
      <c r="X46" s="97"/>
      <c r="Y46" s="97"/>
      <c r="Z46" s="97"/>
      <c r="AA46" s="97"/>
    </row>
    <row r="47" spans="1:27" ht="15.6">
      <c r="A47" s="186"/>
      <c r="B47" s="186" t="s">
        <v>276</v>
      </c>
      <c r="C47" s="330">
        <v>22436.46026989011</v>
      </c>
      <c r="D47" s="189">
        <v>1582.5000000000005</v>
      </c>
      <c r="E47" s="331">
        <v>26677.53973010988</v>
      </c>
      <c r="F47" s="189">
        <v>50696.5</v>
      </c>
      <c r="G47" s="332">
        <f t="shared" si="15"/>
        <v>44.25642849090195</v>
      </c>
      <c r="H47" s="332">
        <f t="shared" si="16"/>
        <v>6.58854497537849</v>
      </c>
      <c r="I47" s="332">
        <f t="shared" si="17"/>
        <v>47.377945755407396</v>
      </c>
      <c r="L47" s="97"/>
      <c r="M47" s="97"/>
      <c r="N47" s="97"/>
      <c r="O47" s="97"/>
      <c r="P47" s="97"/>
      <c r="Q47" s="97"/>
      <c r="R47" s="97"/>
      <c r="S47" s="97"/>
      <c r="T47" s="97"/>
      <c r="U47" s="97"/>
      <c r="V47" s="97"/>
      <c r="W47" s="97"/>
      <c r="X47" s="97"/>
      <c r="Y47" s="97"/>
      <c r="Z47" s="97"/>
      <c r="AA47" s="97"/>
    </row>
    <row r="48" ht="13.8" thickBot="1"/>
    <row r="49" spans="1:36" ht="19.95" customHeight="1" thickBot="1" thickTop="1">
      <c r="A49" s="320" t="s">
        <v>338</v>
      </c>
      <c r="B49" s="321"/>
      <c r="C49" s="322"/>
      <c r="D49" s="322"/>
      <c r="E49" s="322"/>
      <c r="F49" s="321"/>
      <c r="G49" s="321"/>
      <c r="H49" s="321"/>
      <c r="I49" s="323"/>
      <c r="AB49" s="78"/>
      <c r="AC49" s="78"/>
      <c r="AD49" s="79"/>
      <c r="AE49" s="78"/>
      <c r="AF49" s="80"/>
      <c r="AG49" s="78"/>
      <c r="AH49" s="79"/>
      <c r="AI49" s="78"/>
      <c r="AJ49" s="79"/>
    </row>
    <row r="50" ht="13.8" thickTop="1"/>
    <row r="74" ht="13.8" thickBot="1"/>
    <row r="75" spans="1:36" ht="19.95" customHeight="1" thickBot="1" thickTop="1">
      <c r="A75" s="320" t="s">
        <v>339</v>
      </c>
      <c r="B75" s="321"/>
      <c r="C75" s="322"/>
      <c r="D75" s="322"/>
      <c r="E75" s="322"/>
      <c r="F75" s="321"/>
      <c r="G75" s="321"/>
      <c r="H75" s="321"/>
      <c r="I75" s="323"/>
      <c r="AB75" s="78"/>
      <c r="AC75" s="78"/>
      <c r="AD75" s="79"/>
      <c r="AE75" s="78"/>
      <c r="AF75" s="80"/>
      <c r="AG75" s="78"/>
      <c r="AH75" s="79"/>
      <c r="AI75" s="78"/>
      <c r="AJ75" s="79"/>
    </row>
    <row r="76" ht="13.8" thickTop="1"/>
    <row r="101" ht="13.8" thickBot="1"/>
    <row r="102" spans="1:36" ht="19.95" customHeight="1" thickBot="1" thickTop="1">
      <c r="A102" s="320" t="s">
        <v>340</v>
      </c>
      <c r="B102" s="321"/>
      <c r="C102" s="322"/>
      <c r="D102" s="322"/>
      <c r="E102" s="322"/>
      <c r="F102" s="321"/>
      <c r="G102" s="321"/>
      <c r="H102" s="321"/>
      <c r="I102" s="323"/>
      <c r="AB102" s="78"/>
      <c r="AC102" s="78"/>
      <c r="AD102" s="79"/>
      <c r="AE102" s="78"/>
      <c r="AF102" s="80"/>
      <c r="AG102" s="78"/>
      <c r="AH102" s="79"/>
      <c r="AI102" s="78"/>
      <c r="AJ102" s="79"/>
    </row>
    <row r="103" ht="13.8" thickTop="1"/>
    <row r="129" ht="13.8" thickBot="1"/>
    <row r="130" spans="1:36" ht="19.95" customHeight="1" thickBot="1" thickTop="1">
      <c r="A130" s="320" t="s">
        <v>341</v>
      </c>
      <c r="B130" s="321"/>
      <c r="C130" s="322"/>
      <c r="D130" s="322"/>
      <c r="E130" s="322"/>
      <c r="F130" s="321"/>
      <c r="G130" s="321"/>
      <c r="H130" s="321"/>
      <c r="I130" s="323"/>
      <c r="AB130" s="78"/>
      <c r="AC130" s="78"/>
      <c r="AD130" s="79"/>
      <c r="AE130" s="78"/>
      <c r="AF130" s="80"/>
      <c r="AG130" s="78"/>
      <c r="AH130" s="79"/>
      <c r="AI130" s="78"/>
      <c r="AJ130" s="79"/>
    </row>
    <row r="131" ht="13.8" thickTop="1"/>
    <row r="156" ht="13.8" thickBot="1"/>
    <row r="157" spans="1:36" ht="19.95" customHeight="1" thickBot="1" thickTop="1">
      <c r="A157" s="320" t="s">
        <v>342</v>
      </c>
      <c r="B157" s="321"/>
      <c r="C157" s="322"/>
      <c r="D157" s="322"/>
      <c r="E157" s="322"/>
      <c r="F157" s="321"/>
      <c r="G157" s="321"/>
      <c r="H157" s="321"/>
      <c r="I157" s="323"/>
      <c r="AB157" s="78"/>
      <c r="AC157" s="78"/>
      <c r="AD157" s="79"/>
      <c r="AE157" s="78"/>
      <c r="AF157" s="80"/>
      <c r="AG157" s="78"/>
      <c r="AH157" s="79"/>
      <c r="AI157" s="78"/>
      <c r="AJ157" s="79"/>
    </row>
    <row r="158" ht="13.8" thickTop="1"/>
    <row r="184" ht="13.8" thickBot="1"/>
    <row r="185" spans="1:36" ht="19.95" customHeight="1" thickBot="1" thickTop="1">
      <c r="A185" s="320" t="s">
        <v>384</v>
      </c>
      <c r="B185" s="321"/>
      <c r="C185" s="322"/>
      <c r="D185" s="322"/>
      <c r="E185" s="322"/>
      <c r="F185" s="321"/>
      <c r="G185" s="321"/>
      <c r="H185" s="321"/>
      <c r="I185" s="323"/>
      <c r="AB185" s="78"/>
      <c r="AC185" s="78"/>
      <c r="AD185" s="79"/>
      <c r="AE185" s="78"/>
      <c r="AF185" s="80"/>
      <c r="AG185" s="78"/>
      <c r="AH185" s="79"/>
      <c r="AI185" s="78"/>
      <c r="AJ185" s="79"/>
    </row>
    <row r="186" ht="13.8" thickTop="1"/>
  </sheetData>
  <mergeCells count="2">
    <mergeCell ref="C4:F4"/>
    <mergeCell ref="G4:I4"/>
  </mergeCells>
  <printOptions/>
  <pageMargins left="0.53" right="0.48" top="0.62" bottom="0.61" header="0.5" footer="0.5"/>
  <pageSetup horizontalDpi="600" verticalDpi="600" orientation="portrait" paperSize="9" scale="71" r:id="rId2"/>
  <rowBreaks count="3" manualBreakCount="3">
    <brk id="48" max="16383" man="1"/>
    <brk id="129" max="16383" man="1"/>
    <brk id="184"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topLeftCell="A63">
      <selection activeCell="N98" sqref="N98"/>
    </sheetView>
  </sheetViews>
  <sheetFormatPr defaultColWidth="9.140625" defaultRowHeight="12.75"/>
  <cols>
    <col min="1" max="1" width="3.57421875" style="15" customWidth="1"/>
    <col min="2" max="2" width="34.421875" style="15" customWidth="1"/>
    <col min="3" max="8" width="10.7109375" style="7" customWidth="1"/>
    <col min="9" max="16384" width="9.140625" style="7" customWidth="1"/>
  </cols>
  <sheetData>
    <row r="1" spans="1:8" s="8" customFormat="1" ht="30.75" customHeight="1">
      <c r="A1" s="201" t="s">
        <v>547</v>
      </c>
      <c r="B1" s="127"/>
      <c r="C1" s="128"/>
      <c r="D1" s="128"/>
      <c r="E1" s="128"/>
      <c r="F1" s="128"/>
      <c r="G1" s="128"/>
      <c r="H1" s="128"/>
    </row>
    <row r="2" spans="1:8" s="8" customFormat="1" ht="16.5" customHeight="1">
      <c r="A2" s="272" t="s">
        <v>327</v>
      </c>
      <c r="B2" s="203"/>
      <c r="C2" s="204"/>
      <c r="D2" s="204"/>
      <c r="E2" s="204"/>
      <c r="F2" s="204"/>
      <c r="G2" s="204"/>
      <c r="H2" s="204"/>
    </row>
    <row r="3" spans="1:8" s="8" customFormat="1" ht="20.25" customHeight="1">
      <c r="A3" s="280" t="s">
        <v>370</v>
      </c>
      <c r="B3" s="278"/>
      <c r="C3" s="279"/>
      <c r="D3" s="279"/>
      <c r="E3" s="279"/>
      <c r="F3" s="279"/>
      <c r="G3" s="279"/>
      <c r="H3" s="279"/>
    </row>
    <row r="4" spans="1:8" s="8" customFormat="1" ht="90.75" customHeight="1">
      <c r="A4" s="333"/>
      <c r="B4" s="333" t="s">
        <v>619</v>
      </c>
      <c r="C4" s="334" t="s">
        <v>239</v>
      </c>
      <c r="D4" s="334" t="s">
        <v>302</v>
      </c>
      <c r="E4" s="334" t="s">
        <v>296</v>
      </c>
      <c r="F4" s="334" t="s">
        <v>309</v>
      </c>
      <c r="G4" s="334" t="s">
        <v>308</v>
      </c>
      <c r="H4" s="334" t="s">
        <v>295</v>
      </c>
    </row>
    <row r="5" spans="1:8" s="103" customFormat="1" ht="21" customHeight="1">
      <c r="A5" s="335" t="s">
        <v>311</v>
      </c>
      <c r="B5" s="336"/>
      <c r="C5" s="337">
        <v>715.1581369435175</v>
      </c>
      <c r="D5" s="337">
        <v>728.9252893032974</v>
      </c>
      <c r="E5" s="337">
        <v>727.9523177263958</v>
      </c>
      <c r="F5" s="337">
        <v>702.1118094243714</v>
      </c>
      <c r="G5" s="337">
        <v>759.1262485738764</v>
      </c>
      <c r="H5" s="337">
        <v>740.3612045975316</v>
      </c>
    </row>
    <row r="6" spans="1:8" s="91" customFormat="1" ht="15.6">
      <c r="A6" s="338" t="s">
        <v>321</v>
      </c>
      <c r="B6" s="339"/>
      <c r="C6" s="340">
        <v>12.053698620611188</v>
      </c>
      <c r="D6" s="341">
        <v>12.185970034895966</v>
      </c>
      <c r="E6" s="341">
        <v>11.542786402431538</v>
      </c>
      <c r="F6" s="341">
        <v>10.411839446370845</v>
      </c>
      <c r="G6" s="341">
        <v>22.536634874582287</v>
      </c>
      <c r="H6" s="341">
        <v>8.954637422560374</v>
      </c>
    </row>
    <row r="7" spans="1:8" s="91" customFormat="1" ht="15.6">
      <c r="A7" s="338" t="s">
        <v>322</v>
      </c>
      <c r="B7" s="339"/>
      <c r="C7" s="340">
        <v>146.9588586810066</v>
      </c>
      <c r="D7" s="341">
        <v>158.17234150659266</v>
      </c>
      <c r="E7" s="341">
        <v>175.65691309199295</v>
      </c>
      <c r="F7" s="341">
        <v>133.5812450370911</v>
      </c>
      <c r="G7" s="341">
        <v>186.80447023425012</v>
      </c>
      <c r="H7" s="341">
        <v>148.17348576747173</v>
      </c>
    </row>
    <row r="8" spans="1:8" ht="12.75">
      <c r="A8" s="342" t="s">
        <v>548</v>
      </c>
      <c r="B8" s="131" t="s">
        <v>345</v>
      </c>
      <c r="C8" s="132">
        <v>17.055150982598544</v>
      </c>
      <c r="D8" s="133">
        <v>18.564472297338014</v>
      </c>
      <c r="E8" s="133">
        <v>17.367865508060916</v>
      </c>
      <c r="F8" s="133">
        <v>15.388336687032249</v>
      </c>
      <c r="G8" s="133">
        <v>25.93273253284754</v>
      </c>
      <c r="H8" s="133">
        <v>18.998720095126505</v>
      </c>
    </row>
    <row r="9" spans="1:8" ht="12.75">
      <c r="A9" s="342" t="s">
        <v>549</v>
      </c>
      <c r="B9" s="131" t="s">
        <v>550</v>
      </c>
      <c r="C9" s="132">
        <v>5.5052576579536225</v>
      </c>
      <c r="D9" s="133">
        <v>8.729165266452386</v>
      </c>
      <c r="E9" s="133">
        <v>9.321843898394906</v>
      </c>
      <c r="F9" s="133">
        <v>4.3169482526857506</v>
      </c>
      <c r="G9" s="133">
        <v>8.932703108212346</v>
      </c>
      <c r="H9" s="133">
        <v>12.427486414435231</v>
      </c>
    </row>
    <row r="10" spans="1:8" ht="12.75">
      <c r="A10" s="342" t="s">
        <v>551</v>
      </c>
      <c r="B10" s="131" t="s">
        <v>552</v>
      </c>
      <c r="C10" s="132">
        <v>5.563723856183846</v>
      </c>
      <c r="D10" s="133">
        <v>7.135432653631477</v>
      </c>
      <c r="E10" s="133">
        <v>8.562758574214646</v>
      </c>
      <c r="F10" s="133">
        <v>5.989057403047024</v>
      </c>
      <c r="G10" s="133">
        <v>10.585173431339689</v>
      </c>
      <c r="H10" s="133">
        <v>4.834872624117258</v>
      </c>
    </row>
    <row r="11" spans="1:8" ht="12.75">
      <c r="A11" s="342" t="s">
        <v>553</v>
      </c>
      <c r="B11" s="131" t="s">
        <v>554</v>
      </c>
      <c r="C11" s="132">
        <v>12.237644187414634</v>
      </c>
      <c r="D11" s="133">
        <v>11.048050764591885</v>
      </c>
      <c r="E11" s="133">
        <v>18.94681686990562</v>
      </c>
      <c r="F11" s="133">
        <v>11.094015602611556</v>
      </c>
      <c r="G11" s="133">
        <v>8.11776599840534</v>
      </c>
      <c r="H11" s="133">
        <v>4.037717754387725</v>
      </c>
    </row>
    <row r="12" spans="1:8" ht="12.75">
      <c r="A12" s="342" t="s">
        <v>555</v>
      </c>
      <c r="B12" s="131" t="s">
        <v>556</v>
      </c>
      <c r="C12" s="132">
        <v>4.759890329169105</v>
      </c>
      <c r="D12" s="133">
        <v>5.66017909264771</v>
      </c>
      <c r="E12" s="133">
        <v>5.948313015585829</v>
      </c>
      <c r="F12" s="133">
        <v>3.685088131534373</v>
      </c>
      <c r="G12" s="133">
        <v>4.465449941985252</v>
      </c>
      <c r="H12" s="133">
        <v>8.00167526280572</v>
      </c>
    </row>
    <row r="13" spans="1:8" ht="12.75">
      <c r="A13" s="342" t="s">
        <v>557</v>
      </c>
      <c r="B13" s="131" t="s">
        <v>349</v>
      </c>
      <c r="C13" s="132">
        <v>4.926630348472375</v>
      </c>
      <c r="D13" s="133">
        <v>4.107037023041291</v>
      </c>
      <c r="E13" s="133">
        <v>5.854410600113717</v>
      </c>
      <c r="F13" s="133">
        <v>2.2333514391840494</v>
      </c>
      <c r="G13" s="133">
        <v>4.212883658655365</v>
      </c>
      <c r="H13" s="133">
        <v>4.041443210169927</v>
      </c>
    </row>
    <row r="14" spans="1:8" ht="12.75">
      <c r="A14" s="342" t="s">
        <v>558</v>
      </c>
      <c r="B14" s="131" t="s">
        <v>559</v>
      </c>
      <c r="C14" s="132">
        <v>4.690413013558328</v>
      </c>
      <c r="D14" s="133">
        <v>6.784076804364606</v>
      </c>
      <c r="E14" s="133">
        <v>5.419971514547235</v>
      </c>
      <c r="F14" s="133">
        <v>10.035322154334402</v>
      </c>
      <c r="G14" s="133">
        <v>12.542515269059756</v>
      </c>
      <c r="H14" s="133">
        <v>1.8006513660220371</v>
      </c>
    </row>
    <row r="15" spans="1:8" ht="12.75">
      <c r="A15" s="342" t="s">
        <v>560</v>
      </c>
      <c r="B15" s="131" t="s">
        <v>561</v>
      </c>
      <c r="C15" s="132">
        <v>10.209379003508316</v>
      </c>
      <c r="D15" s="133">
        <v>9.130936945085846</v>
      </c>
      <c r="E15" s="133">
        <v>11.568009256852738</v>
      </c>
      <c r="F15" s="133">
        <v>6.113954423631405</v>
      </c>
      <c r="G15" s="133">
        <v>11.08363338749019</v>
      </c>
      <c r="H15" s="133">
        <v>8.449303331701309</v>
      </c>
    </row>
    <row r="16" spans="1:8" ht="27.6">
      <c r="A16" s="342" t="s">
        <v>562</v>
      </c>
      <c r="B16" s="131" t="s">
        <v>563</v>
      </c>
      <c r="C16" s="343">
        <v>2.4124439404733216</v>
      </c>
      <c r="D16" s="344">
        <v>2.662826721114801</v>
      </c>
      <c r="E16" s="344">
        <v>3.3530826816095995</v>
      </c>
      <c r="F16" s="344">
        <v>1.8476060159903482</v>
      </c>
      <c r="G16" s="344">
        <v>2.3380771950709844</v>
      </c>
      <c r="H16" s="344">
        <v>2.915336129550408</v>
      </c>
    </row>
    <row r="17" spans="1:8" ht="27.6">
      <c r="A17" s="342" t="s">
        <v>564</v>
      </c>
      <c r="B17" s="131" t="s">
        <v>565</v>
      </c>
      <c r="C17" s="343">
        <v>8.854055350932839</v>
      </c>
      <c r="D17" s="344">
        <v>6.352334688347781</v>
      </c>
      <c r="E17" s="344">
        <v>6.561037671383311</v>
      </c>
      <c r="F17" s="344">
        <v>4.890491470718493</v>
      </c>
      <c r="G17" s="344">
        <v>9.46243123467541</v>
      </c>
      <c r="H17" s="344">
        <v>5.8823377595720485</v>
      </c>
    </row>
    <row r="18" spans="1:8" ht="12.75">
      <c r="A18" s="342" t="s">
        <v>566</v>
      </c>
      <c r="B18" s="131" t="s">
        <v>351</v>
      </c>
      <c r="C18" s="132">
        <v>9.4634839762379</v>
      </c>
      <c r="D18" s="133">
        <v>12.721277882939658</v>
      </c>
      <c r="E18" s="133">
        <v>8.931175983039632</v>
      </c>
      <c r="F18" s="133">
        <v>19.52539503763522</v>
      </c>
      <c r="G18" s="133">
        <v>13.635000493920352</v>
      </c>
      <c r="H18" s="133">
        <v>9.465011024762427</v>
      </c>
    </row>
    <row r="19" spans="1:8" ht="12.75">
      <c r="A19" s="342" t="s">
        <v>567</v>
      </c>
      <c r="B19" s="131" t="s">
        <v>568</v>
      </c>
      <c r="C19" s="132">
        <v>4.819090871917763</v>
      </c>
      <c r="D19" s="133">
        <v>3.6638653850484837</v>
      </c>
      <c r="E19" s="133">
        <v>2.8691498357774643</v>
      </c>
      <c r="F19" s="133">
        <v>2.069242074260478</v>
      </c>
      <c r="G19" s="133">
        <v>6.2175612641203015</v>
      </c>
      <c r="H19" s="133">
        <v>4.725927727057348</v>
      </c>
    </row>
    <row r="20" spans="1:8" s="91" customFormat="1" ht="14.4">
      <c r="A20" s="342" t="s">
        <v>569</v>
      </c>
      <c r="B20" s="131" t="s">
        <v>353</v>
      </c>
      <c r="C20" s="132">
        <v>1.700205352229842</v>
      </c>
      <c r="D20" s="133">
        <v>1.108790214443914</v>
      </c>
      <c r="E20" s="133">
        <v>1.3127885072639764</v>
      </c>
      <c r="F20" s="133">
        <v>1.0367513624025593</v>
      </c>
      <c r="G20" s="133">
        <v>1.209466868386046</v>
      </c>
      <c r="H20" s="133">
        <v>0.9041864475936949</v>
      </c>
    </row>
    <row r="21" spans="1:8" ht="12.75">
      <c r="A21" s="342" t="s">
        <v>570</v>
      </c>
      <c r="B21" s="131" t="s">
        <v>571</v>
      </c>
      <c r="C21" s="132">
        <v>4.600948686050175</v>
      </c>
      <c r="D21" s="133">
        <v>5.598101388634805</v>
      </c>
      <c r="E21" s="133">
        <v>6.254843278059974</v>
      </c>
      <c r="F21" s="133">
        <v>5.984667167596849</v>
      </c>
      <c r="G21" s="133">
        <v>4.689965738991076</v>
      </c>
      <c r="H21" s="133">
        <v>4.996098493217929</v>
      </c>
    </row>
    <row r="22" spans="1:8" ht="12.75">
      <c r="A22" s="342" t="s">
        <v>572</v>
      </c>
      <c r="B22" s="131" t="s">
        <v>573</v>
      </c>
      <c r="C22" s="132">
        <v>3.52256412711857</v>
      </c>
      <c r="D22" s="133">
        <v>3.5827807286475664</v>
      </c>
      <c r="E22" s="133">
        <v>4.568832936078504</v>
      </c>
      <c r="F22" s="133">
        <v>3.3992190862525105</v>
      </c>
      <c r="G22" s="133">
        <v>3.3734229553515873</v>
      </c>
      <c r="H22" s="133">
        <v>2.812287877902292</v>
      </c>
    </row>
    <row r="23" spans="1:8" ht="12.75">
      <c r="A23" s="342" t="s">
        <v>574</v>
      </c>
      <c r="B23" s="131" t="s">
        <v>355</v>
      </c>
      <c r="C23" s="132">
        <v>46.637976997187444</v>
      </c>
      <c r="D23" s="133">
        <v>51.32301365026239</v>
      </c>
      <c r="E23" s="133">
        <v>58.81601296110484</v>
      </c>
      <c r="F23" s="133">
        <v>35.97179872817382</v>
      </c>
      <c r="G23" s="133">
        <v>60.00568715573889</v>
      </c>
      <c r="H23" s="133">
        <v>53.88043024904988</v>
      </c>
    </row>
    <row r="24" spans="1:8" ht="15.6">
      <c r="A24" s="338" t="s">
        <v>323</v>
      </c>
      <c r="B24" s="339"/>
      <c r="C24" s="340">
        <v>327.74838995311177</v>
      </c>
      <c r="D24" s="341">
        <v>316.23259158199653</v>
      </c>
      <c r="E24" s="341">
        <v>319.42683673515324</v>
      </c>
      <c r="F24" s="341">
        <v>304.9281817537182</v>
      </c>
      <c r="G24" s="341">
        <v>309.7607716405106</v>
      </c>
      <c r="H24" s="341">
        <v>327.752592982322</v>
      </c>
    </row>
    <row r="25" spans="1:8" ht="27.6">
      <c r="A25" s="342" t="s">
        <v>575</v>
      </c>
      <c r="B25" s="131" t="s">
        <v>576</v>
      </c>
      <c r="C25" s="343">
        <v>3.490933195963228</v>
      </c>
      <c r="D25" s="344">
        <v>3.445367081606685</v>
      </c>
      <c r="E25" s="344">
        <v>4.068749261618882</v>
      </c>
      <c r="F25" s="344">
        <v>2.9846802283900136</v>
      </c>
      <c r="G25" s="344">
        <v>3.3706721464270757</v>
      </c>
      <c r="H25" s="344">
        <v>3.27436148881126</v>
      </c>
    </row>
    <row r="26" spans="1:8" ht="12.75">
      <c r="A26" s="342" t="s">
        <v>577</v>
      </c>
      <c r="B26" s="131" t="s">
        <v>578</v>
      </c>
      <c r="C26" s="132">
        <v>14.95136401735985</v>
      </c>
      <c r="D26" s="133">
        <v>14.056721937732771</v>
      </c>
      <c r="E26" s="133">
        <v>15.279379199806662</v>
      </c>
      <c r="F26" s="133">
        <v>11.095000346863799</v>
      </c>
      <c r="G26" s="133">
        <v>16.78569817094575</v>
      </c>
      <c r="H26" s="133">
        <v>14.209908468583537</v>
      </c>
    </row>
    <row r="27" spans="1:8" ht="12.75">
      <c r="A27" s="342" t="s">
        <v>579</v>
      </c>
      <c r="B27" s="131" t="s">
        <v>580</v>
      </c>
      <c r="C27" s="132">
        <v>39.58420722293119</v>
      </c>
      <c r="D27" s="133">
        <v>37.828114871681215</v>
      </c>
      <c r="E27" s="133">
        <v>41.3237657459696</v>
      </c>
      <c r="F27" s="133">
        <v>31.76273291683676</v>
      </c>
      <c r="G27" s="133">
        <v>40.66335478276297</v>
      </c>
      <c r="H27" s="133">
        <v>38.58615232317944</v>
      </c>
    </row>
    <row r="28" spans="1:8" ht="12.75">
      <c r="A28" s="342" t="s">
        <v>581</v>
      </c>
      <c r="B28" s="131" t="s">
        <v>582</v>
      </c>
      <c r="C28" s="132">
        <v>54.719158897432266</v>
      </c>
      <c r="D28" s="133">
        <v>53.793796751951334</v>
      </c>
      <c r="E28" s="133">
        <v>54.44941015682248</v>
      </c>
      <c r="F28" s="133">
        <v>44.80144634097541</v>
      </c>
      <c r="G28" s="133">
        <v>55.49382999703183</v>
      </c>
      <c r="H28" s="133">
        <v>61.22094662505568</v>
      </c>
    </row>
    <row r="29" spans="1:8" s="91" customFormat="1" ht="14.4">
      <c r="A29" s="342" t="s">
        <v>583</v>
      </c>
      <c r="B29" s="131" t="s">
        <v>584</v>
      </c>
      <c r="C29" s="132">
        <v>23.352728837679894</v>
      </c>
      <c r="D29" s="133">
        <v>24.053470612329804</v>
      </c>
      <c r="E29" s="133">
        <v>23.965587655395318</v>
      </c>
      <c r="F29" s="133">
        <v>21.409894737223155</v>
      </c>
      <c r="G29" s="133">
        <v>22.496177559468453</v>
      </c>
      <c r="H29" s="133">
        <v>27.67895867589532</v>
      </c>
    </row>
    <row r="30" spans="1:8" ht="12.75">
      <c r="A30" s="342" t="s">
        <v>585</v>
      </c>
      <c r="B30" s="131" t="s">
        <v>586</v>
      </c>
      <c r="C30" s="132">
        <v>10.681523209282593</v>
      </c>
      <c r="D30" s="133">
        <v>7.881814146050235</v>
      </c>
      <c r="E30" s="133">
        <v>12.215356482848167</v>
      </c>
      <c r="F30" s="133">
        <v>7.981338660402395</v>
      </c>
      <c r="G30" s="133">
        <v>4.389437826981788</v>
      </c>
      <c r="H30" s="133">
        <v>5.0024967589687455</v>
      </c>
    </row>
    <row r="31" spans="1:8" ht="12.75">
      <c r="A31" s="342" t="s">
        <v>587</v>
      </c>
      <c r="B31" s="131" t="s">
        <v>588</v>
      </c>
      <c r="C31" s="132">
        <v>5.463078107589392</v>
      </c>
      <c r="D31" s="133">
        <v>6.006708053430726</v>
      </c>
      <c r="E31" s="133">
        <v>5.454305696858385</v>
      </c>
      <c r="F31" s="133">
        <v>4.652678145022617</v>
      </c>
      <c r="G31" s="133">
        <v>5.24123043599157</v>
      </c>
      <c r="H31" s="133">
        <v>8.39727881232585</v>
      </c>
    </row>
    <row r="32" spans="1:8" ht="12.75">
      <c r="A32" s="342" t="s">
        <v>589</v>
      </c>
      <c r="B32" s="131" t="s">
        <v>358</v>
      </c>
      <c r="C32" s="132">
        <v>28.701170551142468</v>
      </c>
      <c r="D32" s="133">
        <v>24.014165696896885</v>
      </c>
      <c r="E32" s="133">
        <v>21.878572746004185</v>
      </c>
      <c r="F32" s="133">
        <v>28.04900162292208</v>
      </c>
      <c r="G32" s="133">
        <v>23.62171148871522</v>
      </c>
      <c r="H32" s="133">
        <v>22.47801366091698</v>
      </c>
    </row>
    <row r="33" spans="1:8" ht="12.75">
      <c r="A33" s="342" t="s">
        <v>590</v>
      </c>
      <c r="B33" s="131" t="s">
        <v>591</v>
      </c>
      <c r="C33" s="132">
        <v>4.7500921477693545</v>
      </c>
      <c r="D33" s="133">
        <v>4.662496645713126</v>
      </c>
      <c r="E33" s="133">
        <v>3.5316184791345453</v>
      </c>
      <c r="F33" s="133">
        <v>6.553788353185923</v>
      </c>
      <c r="G33" s="133">
        <v>3.4427309967958517</v>
      </c>
      <c r="H33" s="133">
        <v>4.6561051569546565</v>
      </c>
    </row>
    <row r="34" spans="1:8" ht="12.75">
      <c r="A34" s="342" t="s">
        <v>592</v>
      </c>
      <c r="B34" s="131" t="s">
        <v>593</v>
      </c>
      <c r="C34" s="132">
        <v>3.6725529278027635</v>
      </c>
      <c r="D34" s="133">
        <v>3.818828412371692</v>
      </c>
      <c r="E34" s="133">
        <v>3.6513572704382953</v>
      </c>
      <c r="F34" s="133">
        <v>2.848156752441958</v>
      </c>
      <c r="G34" s="133">
        <v>2.7843784605103044</v>
      </c>
      <c r="H34" s="133">
        <v>5.5527023952314964</v>
      </c>
    </row>
    <row r="35" spans="1:8" ht="12.75">
      <c r="A35" s="342" t="s">
        <v>594</v>
      </c>
      <c r="B35" s="131" t="s">
        <v>595</v>
      </c>
      <c r="C35" s="132">
        <v>7.642184883242609</v>
      </c>
      <c r="D35" s="133">
        <v>7.818158135062828</v>
      </c>
      <c r="E35" s="133">
        <v>7.274316208991098</v>
      </c>
      <c r="F35" s="133">
        <v>8.980077383346687</v>
      </c>
      <c r="G35" s="133">
        <v>7.627884198631401</v>
      </c>
      <c r="H35" s="133">
        <v>7.341177452301118</v>
      </c>
    </row>
    <row r="36" spans="1:8" ht="12.75">
      <c r="A36" s="342" t="s">
        <v>596</v>
      </c>
      <c r="B36" s="131" t="s">
        <v>360</v>
      </c>
      <c r="C36" s="132">
        <v>22.639543337549295</v>
      </c>
      <c r="D36" s="133">
        <v>24.079676423492106</v>
      </c>
      <c r="E36" s="133">
        <v>21.930265443009425</v>
      </c>
      <c r="F36" s="133">
        <v>18.332777483466025</v>
      </c>
      <c r="G36" s="133">
        <v>22.00655627254212</v>
      </c>
      <c r="H36" s="133">
        <v>33.36394220548422</v>
      </c>
    </row>
    <row r="37" spans="1:8" ht="27.6">
      <c r="A37" s="342" t="s">
        <v>597</v>
      </c>
      <c r="B37" s="131" t="s">
        <v>598</v>
      </c>
      <c r="C37" s="343">
        <v>40.19921594548301</v>
      </c>
      <c r="D37" s="344">
        <v>39.13505238528019</v>
      </c>
      <c r="E37" s="344">
        <v>35.27832509852685</v>
      </c>
      <c r="F37" s="344">
        <v>45.41318648146422</v>
      </c>
      <c r="G37" s="344">
        <v>40.91775791474217</v>
      </c>
      <c r="H37" s="344">
        <v>36.001908504192876</v>
      </c>
    </row>
    <row r="38" spans="1:8" s="8" customFormat="1" ht="12.75">
      <c r="A38" s="342" t="s">
        <v>599</v>
      </c>
      <c r="B38" s="131" t="s">
        <v>362</v>
      </c>
      <c r="C38" s="132">
        <v>26.090187300890666</v>
      </c>
      <c r="D38" s="133">
        <v>26.754493695025285</v>
      </c>
      <c r="E38" s="133">
        <v>31.474249161630365</v>
      </c>
      <c r="F38" s="133">
        <v>28.78048227628699</v>
      </c>
      <c r="G38" s="133">
        <v>22.47343213574121</v>
      </c>
      <c r="H38" s="133">
        <v>21.946335394182814</v>
      </c>
    </row>
    <row r="39" spans="1:8" s="8" customFormat="1" ht="27.6">
      <c r="A39" s="342" t="s">
        <v>600</v>
      </c>
      <c r="B39" s="131" t="s">
        <v>601</v>
      </c>
      <c r="C39" s="343">
        <v>16.668888831439226</v>
      </c>
      <c r="D39" s="344">
        <v>15.556082940599383</v>
      </c>
      <c r="E39" s="344">
        <v>13.135201887244023</v>
      </c>
      <c r="F39" s="344">
        <v>19.45825127881205</v>
      </c>
      <c r="G39" s="344">
        <v>14.221207782554904</v>
      </c>
      <c r="H39" s="344">
        <v>14.984855427159495</v>
      </c>
    </row>
    <row r="40" spans="1:8" ht="12.75">
      <c r="A40" s="342" t="s">
        <v>602</v>
      </c>
      <c r="B40" s="131" t="s">
        <v>603</v>
      </c>
      <c r="C40" s="132">
        <v>12.229280501163446</v>
      </c>
      <c r="D40" s="133">
        <v>11.224929490241756</v>
      </c>
      <c r="E40" s="133">
        <v>10.853841626766036</v>
      </c>
      <c r="F40" s="133">
        <v>12.04617290453986</v>
      </c>
      <c r="G40" s="133">
        <v>10.073418183769514</v>
      </c>
      <c r="H40" s="133">
        <v>11.435533804809717</v>
      </c>
    </row>
    <row r="41" spans="1:8" ht="12.75">
      <c r="A41" s="342" t="s">
        <v>604</v>
      </c>
      <c r="B41" s="131" t="s">
        <v>605</v>
      </c>
      <c r="C41" s="132">
        <v>12.91228003839053</v>
      </c>
      <c r="D41" s="133">
        <v>12.102714302530504</v>
      </c>
      <c r="E41" s="133">
        <v>13.662534614088894</v>
      </c>
      <c r="F41" s="133">
        <v>9.77851584153827</v>
      </c>
      <c r="G41" s="133">
        <v>14.151293286898486</v>
      </c>
      <c r="H41" s="133">
        <v>11.621915828268762</v>
      </c>
    </row>
    <row r="42" spans="1:8" ht="15.6">
      <c r="A42" s="338" t="s">
        <v>324</v>
      </c>
      <c r="B42" s="339"/>
      <c r="C42" s="340">
        <v>225.3768574880412</v>
      </c>
      <c r="D42" s="341">
        <v>239.3256374714126</v>
      </c>
      <c r="E42" s="341">
        <v>218.83674662646513</v>
      </c>
      <c r="F42" s="341">
        <v>249.22964829930928</v>
      </c>
      <c r="G42" s="341">
        <v>236.70601180407715</v>
      </c>
      <c r="H42" s="341">
        <v>253.03946206438843</v>
      </c>
    </row>
    <row r="43" spans="1:8" ht="12.75">
      <c r="A43" s="342" t="s">
        <v>606</v>
      </c>
      <c r="B43" s="131" t="s">
        <v>607</v>
      </c>
      <c r="C43" s="132">
        <v>9.36851603617567</v>
      </c>
      <c r="D43" s="133">
        <v>8.619403518658789</v>
      </c>
      <c r="E43" s="133">
        <v>7.846996991605493</v>
      </c>
      <c r="F43" s="133">
        <v>11.646627034890333</v>
      </c>
      <c r="G43" s="133">
        <v>7.767146279906901</v>
      </c>
      <c r="H43" s="133">
        <v>6.873384231663174</v>
      </c>
    </row>
    <row r="44" spans="1:8" ht="12.75">
      <c r="A44" s="342" t="s">
        <v>608</v>
      </c>
      <c r="B44" s="131" t="s">
        <v>609</v>
      </c>
      <c r="C44" s="132">
        <v>31.27824867965243</v>
      </c>
      <c r="D44" s="133">
        <v>38.75394559198971</v>
      </c>
      <c r="E44" s="133">
        <v>33.44268529143981</v>
      </c>
      <c r="F44" s="133">
        <v>37.5872147793735</v>
      </c>
      <c r="G44" s="133">
        <v>31.618436837073986</v>
      </c>
      <c r="H44" s="133">
        <v>49.648121100744646</v>
      </c>
    </row>
    <row r="45" spans="1:8" ht="12.75">
      <c r="A45" s="342" t="s">
        <v>610</v>
      </c>
      <c r="B45" s="131" t="s">
        <v>611</v>
      </c>
      <c r="C45" s="132">
        <v>17.53551609893466</v>
      </c>
      <c r="D45" s="133">
        <v>17.032262298206128</v>
      </c>
      <c r="E45" s="133">
        <v>16.66895568944178</v>
      </c>
      <c r="F45" s="133">
        <v>14.790828257635884</v>
      </c>
      <c r="G45" s="133">
        <v>14.195110049631744</v>
      </c>
      <c r="H45" s="133">
        <v>21.258498705375217</v>
      </c>
    </row>
    <row r="46" spans="1:8" ht="12.75">
      <c r="A46" s="342" t="s">
        <v>612</v>
      </c>
      <c r="B46" s="131" t="s">
        <v>613</v>
      </c>
      <c r="C46" s="132">
        <v>4.793103292938933</v>
      </c>
      <c r="D46" s="133">
        <v>6.54510469921252</v>
      </c>
      <c r="E46" s="133">
        <v>5.425071834848293</v>
      </c>
      <c r="F46" s="133">
        <v>4.795233531332682</v>
      </c>
      <c r="G46" s="133">
        <v>4.7411871299238735</v>
      </c>
      <c r="H46" s="133">
        <v>10.526222533383208</v>
      </c>
    </row>
    <row r="47" spans="1:8" ht="12.75">
      <c r="A47" s="342" t="s">
        <v>614</v>
      </c>
      <c r="B47" s="131" t="s">
        <v>366</v>
      </c>
      <c r="C47" s="132">
        <v>59.57279931135005</v>
      </c>
      <c r="D47" s="133">
        <v>62.92501617025903</v>
      </c>
      <c r="E47" s="133">
        <v>58.33516594335271</v>
      </c>
      <c r="F47" s="133">
        <v>73.70385887851178</v>
      </c>
      <c r="G47" s="133">
        <v>61.49657528549828</v>
      </c>
      <c r="H47" s="133">
        <v>57.81935619823691</v>
      </c>
    </row>
    <row r="48" spans="1:8" ht="12.75">
      <c r="A48" s="342" t="s">
        <v>615</v>
      </c>
      <c r="B48" s="131" t="s">
        <v>367</v>
      </c>
      <c r="C48" s="132">
        <v>42.08518996873819</v>
      </c>
      <c r="D48" s="133">
        <v>44.29326365526822</v>
      </c>
      <c r="E48" s="133">
        <v>39.79188778942712</v>
      </c>
      <c r="F48" s="133">
        <v>45.398124890554946</v>
      </c>
      <c r="G48" s="133">
        <v>50.51432951729432</v>
      </c>
      <c r="H48" s="133">
        <v>44.63057984080542</v>
      </c>
    </row>
    <row r="49" spans="1:8" ht="12.75">
      <c r="A49" s="345" t="s">
        <v>616</v>
      </c>
      <c r="B49" s="134" t="s">
        <v>343</v>
      </c>
      <c r="C49" s="135">
        <v>55.14420577850684</v>
      </c>
      <c r="D49" s="136">
        <v>55.359468347083556</v>
      </c>
      <c r="E49" s="136">
        <v>53.329652867332626</v>
      </c>
      <c r="F49" s="136">
        <v>52.67946774742028</v>
      </c>
      <c r="G49" s="136">
        <v>61.49048607203719</v>
      </c>
      <c r="H49" s="136">
        <v>56.88215809790397</v>
      </c>
    </row>
    <row r="50" spans="1:8" ht="12.75">
      <c r="A50" s="342" t="s">
        <v>617</v>
      </c>
      <c r="B50" s="131" t="s">
        <v>618</v>
      </c>
      <c r="C50" s="132">
        <v>5.599278321744431</v>
      </c>
      <c r="D50" s="133">
        <v>5.797173190734639</v>
      </c>
      <c r="E50" s="133">
        <v>3.9963302190172665</v>
      </c>
      <c r="F50" s="133">
        <v>8.628293179589893</v>
      </c>
      <c r="G50" s="133">
        <v>4.882740632710852</v>
      </c>
      <c r="H50" s="133">
        <v>5.4011413562758825</v>
      </c>
    </row>
    <row r="51" spans="1:6" ht="12.75">
      <c r="A51" s="134"/>
      <c r="B51" s="134"/>
      <c r="C51" s="135"/>
      <c r="D51" s="136"/>
      <c r="E51" s="136"/>
      <c r="F51" s="136"/>
    </row>
    <row r="52" spans="1:8" ht="12.75">
      <c r="A52" s="202" t="s">
        <v>533</v>
      </c>
      <c r="B52" s="203"/>
      <c r="C52" s="204"/>
      <c r="D52" s="204"/>
      <c r="E52" s="204"/>
      <c r="F52" s="204"/>
      <c r="G52" s="204"/>
      <c r="H52" s="204"/>
    </row>
    <row r="53" spans="1:8" ht="12.75">
      <c r="A53" s="202" t="s">
        <v>534</v>
      </c>
      <c r="B53" s="203"/>
      <c r="C53" s="204"/>
      <c r="D53" s="204"/>
      <c r="E53" s="204"/>
      <c r="F53" s="204"/>
      <c r="G53" s="204"/>
      <c r="H53" s="204"/>
    </row>
  </sheetData>
  <conditionalFormatting sqref="D5:F51">
    <cfRule type="cellIs" priority="5" dxfId="1" operator="lessThan" stopIfTrue="1">
      <formula>$C5*0.95</formula>
    </cfRule>
    <cfRule type="cellIs" priority="6" dxfId="0" operator="greaterThan" stopIfTrue="1">
      <formula>$C5*1.05</formula>
    </cfRule>
  </conditionalFormatting>
  <conditionalFormatting sqref="G5:G50">
    <cfRule type="cellIs" priority="3" dxfId="1" operator="lessThan" stopIfTrue="1">
      <formula>$C5*0.95</formula>
    </cfRule>
    <cfRule type="cellIs" priority="4" dxfId="0" operator="greaterThan" stopIfTrue="1">
      <formula>$C5*1.05</formula>
    </cfRule>
  </conditionalFormatting>
  <conditionalFormatting sqref="H5:H50">
    <cfRule type="cellIs" priority="1" dxfId="1" operator="lessThan" stopIfTrue="1">
      <formula>$C5*0.95</formula>
    </cfRule>
    <cfRule type="cellIs" priority="2" dxfId="0" operator="greaterThan" stopIfTrue="1">
      <formula>$C5*1.05</formula>
    </cfRule>
  </conditionalFormatting>
  <printOptions/>
  <pageMargins left="0.51" right="0.37" top="1" bottom="1" header="0.5" footer="0.5"/>
  <pageSetup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topLeftCell="A1">
      <selection activeCell="A2" sqref="A2"/>
    </sheetView>
  </sheetViews>
  <sheetFormatPr defaultColWidth="9.140625" defaultRowHeight="12.75"/>
  <cols>
    <col min="1" max="1" width="3.57421875" style="15" customWidth="1"/>
    <col min="2" max="2" width="34.421875" style="15" customWidth="1"/>
    <col min="3" max="8" width="10.7109375" style="7" customWidth="1"/>
    <col min="9" max="9" width="12.421875" style="83" bestFit="1" customWidth="1"/>
    <col min="10" max="10" width="9.140625" style="83" customWidth="1"/>
    <col min="11" max="16384" width="9.140625" style="7" customWidth="1"/>
  </cols>
  <sheetData>
    <row r="1" spans="1:11" s="8" customFormat="1" ht="30.75" customHeight="1">
      <c r="A1" s="201" t="s">
        <v>621</v>
      </c>
      <c r="B1" s="127"/>
      <c r="C1" s="128"/>
      <c r="D1" s="128"/>
      <c r="E1" s="128"/>
      <c r="F1" s="128"/>
      <c r="G1" s="128"/>
      <c r="H1" s="128"/>
      <c r="I1" s="85"/>
      <c r="J1" s="85"/>
      <c r="K1" s="85"/>
    </row>
    <row r="2" spans="1:11" s="8" customFormat="1" ht="16.5" customHeight="1">
      <c r="A2" s="272" t="s">
        <v>327</v>
      </c>
      <c r="B2" s="203"/>
      <c r="C2" s="204"/>
      <c r="D2" s="204"/>
      <c r="E2" s="204"/>
      <c r="F2" s="204"/>
      <c r="G2" s="204"/>
      <c r="H2" s="204"/>
      <c r="I2" s="85"/>
      <c r="J2" s="85"/>
      <c r="K2" s="85"/>
    </row>
    <row r="3" spans="1:10" s="8" customFormat="1" ht="20.25" customHeight="1">
      <c r="A3" s="280" t="s">
        <v>370</v>
      </c>
      <c r="B3" s="278"/>
      <c r="C3" s="279"/>
      <c r="D3" s="279"/>
      <c r="E3" s="279"/>
      <c r="F3" s="279"/>
      <c r="G3" s="279"/>
      <c r="H3" s="279"/>
      <c r="I3" s="84"/>
      <c r="J3" s="84"/>
    </row>
    <row r="4" spans="1:8" s="8" customFormat="1" ht="90.75" customHeight="1">
      <c r="A4" s="333"/>
      <c r="B4" s="333" t="s">
        <v>619</v>
      </c>
      <c r="C4" s="334" t="s">
        <v>239</v>
      </c>
      <c r="D4" s="334" t="s">
        <v>302</v>
      </c>
      <c r="E4" s="334" t="s">
        <v>296</v>
      </c>
      <c r="F4" s="334" t="s">
        <v>309</v>
      </c>
      <c r="G4" s="334" t="s">
        <v>308</v>
      </c>
      <c r="H4" s="334" t="s">
        <v>295</v>
      </c>
    </row>
    <row r="5" spans="1:11" s="91" customFormat="1" ht="21" customHeight="1">
      <c r="A5" s="335" t="s">
        <v>311</v>
      </c>
      <c r="B5" s="336"/>
      <c r="C5" s="346">
        <v>14.69886845285069</v>
      </c>
      <c r="D5" s="346">
        <v>14.454540823663597</v>
      </c>
      <c r="E5" s="346">
        <v>14.589516353187658</v>
      </c>
      <c r="F5" s="346">
        <v>15.618080262169931</v>
      </c>
      <c r="G5" s="346">
        <v>13.881061075942869</v>
      </c>
      <c r="H5" s="346">
        <v>13.541615226413551</v>
      </c>
      <c r="I5" s="140"/>
      <c r="J5" s="140"/>
      <c r="K5" s="100"/>
    </row>
    <row r="6" spans="1:11" s="91" customFormat="1" ht="15.6">
      <c r="A6" s="338" t="s">
        <v>321</v>
      </c>
      <c r="B6" s="339"/>
      <c r="C6" s="347">
        <v>-7.69095556234618</v>
      </c>
      <c r="D6" s="347">
        <v>-11.374000986494115</v>
      </c>
      <c r="E6" s="347">
        <v>-13.388959447842264</v>
      </c>
      <c r="F6" s="347">
        <v>-11.832245873651425</v>
      </c>
      <c r="G6" s="347">
        <v>-11.201131417421761</v>
      </c>
      <c r="H6" s="347">
        <v>-8.065997640942712</v>
      </c>
      <c r="I6" s="99"/>
      <c r="J6" s="99"/>
      <c r="K6" s="100"/>
    </row>
    <row r="7" spans="1:11" s="91" customFormat="1" ht="15.6">
      <c r="A7" s="338" t="s">
        <v>322</v>
      </c>
      <c r="B7" s="339"/>
      <c r="C7" s="347">
        <v>4.0121674053533285</v>
      </c>
      <c r="D7" s="347">
        <v>3.631058533148468</v>
      </c>
      <c r="E7" s="347">
        <v>5.218942475858057</v>
      </c>
      <c r="F7" s="347">
        <v>6.040102263072766</v>
      </c>
      <c r="G7" s="347">
        <v>3.8859777258937855</v>
      </c>
      <c r="H7" s="347">
        <v>-0.5298649653975418</v>
      </c>
      <c r="I7" s="99"/>
      <c r="J7" s="99"/>
      <c r="K7" s="100"/>
    </row>
    <row r="8" spans="1:11" ht="12.75">
      <c r="A8" s="342" t="s">
        <v>548</v>
      </c>
      <c r="B8" s="131" t="s">
        <v>345</v>
      </c>
      <c r="C8" s="348">
        <v>8.200922945838407</v>
      </c>
      <c r="D8" s="348">
        <v>9.365518639206671</v>
      </c>
      <c r="E8" s="348">
        <v>8.24359805866064</v>
      </c>
      <c r="F8" s="348">
        <v>13.574438404665546</v>
      </c>
      <c r="G8" s="348">
        <v>5.850860329893992</v>
      </c>
      <c r="H8" s="348">
        <v>9.919848203467208</v>
      </c>
      <c r="I8" s="86"/>
      <c r="J8" s="86"/>
      <c r="K8" s="82"/>
    </row>
    <row r="9" spans="1:11" ht="12.75">
      <c r="A9" s="342" t="s">
        <v>549</v>
      </c>
      <c r="B9" s="131" t="s">
        <v>550</v>
      </c>
      <c r="C9" s="348">
        <v>-33.12922481391516</v>
      </c>
      <c r="D9" s="348">
        <v>-35.30976483065466</v>
      </c>
      <c r="E9" s="348">
        <v>-32.64355507544012</v>
      </c>
      <c r="F9" s="348">
        <v>-37.328599946193656</v>
      </c>
      <c r="G9" s="348">
        <v>-34.84553936285175</v>
      </c>
      <c r="H9" s="348">
        <v>-36.813548499782634</v>
      </c>
      <c r="I9" s="86"/>
      <c r="J9" s="86"/>
      <c r="K9" s="82"/>
    </row>
    <row r="10" spans="1:11" ht="12.75">
      <c r="A10" s="342" t="s">
        <v>551</v>
      </c>
      <c r="B10" s="131" t="s">
        <v>552</v>
      </c>
      <c r="C10" s="348">
        <v>-8.842464129274086</v>
      </c>
      <c r="D10" s="348">
        <v>-6.986702977252768</v>
      </c>
      <c r="E10" s="348">
        <v>0.7771659185835889</v>
      </c>
      <c r="F10" s="348">
        <v>-12.832744830732345</v>
      </c>
      <c r="G10" s="348">
        <v>2.7739355041246583</v>
      </c>
      <c r="H10" s="348">
        <v>-21.130225908484423</v>
      </c>
      <c r="I10" s="86"/>
      <c r="J10" s="86"/>
      <c r="K10" s="82"/>
    </row>
    <row r="11" spans="1:11" ht="12.75">
      <c r="A11" s="342" t="s">
        <v>553</v>
      </c>
      <c r="B11" s="131" t="s">
        <v>554</v>
      </c>
      <c r="C11" s="348">
        <v>-3.547098524704939</v>
      </c>
      <c r="D11" s="348">
        <v>0.9258972214804428</v>
      </c>
      <c r="E11" s="348">
        <v>7.702276538971642</v>
      </c>
      <c r="F11" s="348">
        <v>-7.4500692391117</v>
      </c>
      <c r="G11" s="348">
        <v>2.614066459167197</v>
      </c>
      <c r="H11" s="348">
        <v>-7.241889667076162</v>
      </c>
      <c r="I11" s="86"/>
      <c r="J11" s="86"/>
      <c r="K11" s="82"/>
    </row>
    <row r="12" spans="1:11" ht="12.75">
      <c r="A12" s="342" t="s">
        <v>555</v>
      </c>
      <c r="B12" s="131" t="s">
        <v>556</v>
      </c>
      <c r="C12" s="348">
        <v>2.4577116888049977</v>
      </c>
      <c r="D12" s="348">
        <v>-6.641216980343589</v>
      </c>
      <c r="E12" s="348">
        <v>-4.375471856900304</v>
      </c>
      <c r="F12" s="348">
        <v>-8.6621150826375</v>
      </c>
      <c r="G12" s="348">
        <v>-1.688145358132842</v>
      </c>
      <c r="H12" s="348">
        <v>-8.864449599858071</v>
      </c>
      <c r="I12" s="86"/>
      <c r="J12" s="86"/>
      <c r="K12" s="82"/>
    </row>
    <row r="13" spans="1:11" ht="12.75">
      <c r="A13" s="342" t="s">
        <v>557</v>
      </c>
      <c r="B13" s="131" t="s">
        <v>349</v>
      </c>
      <c r="C13" s="348">
        <v>6.146871650255803</v>
      </c>
      <c r="D13" s="348">
        <v>5.046680579882223</v>
      </c>
      <c r="E13" s="348">
        <v>2.545293617629696</v>
      </c>
      <c r="F13" s="348">
        <v>7.830770349774574</v>
      </c>
      <c r="G13" s="348">
        <v>7.77109452024618</v>
      </c>
      <c r="H13" s="348">
        <v>6.046378188636914</v>
      </c>
      <c r="I13" s="86"/>
      <c r="J13" s="86"/>
      <c r="K13" s="82"/>
    </row>
    <row r="14" spans="1:11" ht="12.75">
      <c r="A14" s="342" t="s">
        <v>558</v>
      </c>
      <c r="B14" s="131" t="s">
        <v>559</v>
      </c>
      <c r="C14" s="348">
        <v>-7.362524072627375</v>
      </c>
      <c r="D14" s="348">
        <v>-6.485351308970744</v>
      </c>
      <c r="E14" s="348">
        <v>-1.2214243078920939</v>
      </c>
      <c r="F14" s="348">
        <v>-8.076587828224547</v>
      </c>
      <c r="G14" s="348">
        <v>-11.075546892385212</v>
      </c>
      <c r="H14" s="348">
        <v>6.490143522235536</v>
      </c>
      <c r="I14" s="86"/>
      <c r="J14" s="86"/>
      <c r="K14" s="82"/>
    </row>
    <row r="15" spans="1:11" ht="12.75">
      <c r="A15" s="342" t="s">
        <v>560</v>
      </c>
      <c r="B15" s="131" t="s">
        <v>561</v>
      </c>
      <c r="C15" s="348">
        <v>2.9532718643170197</v>
      </c>
      <c r="D15" s="348">
        <v>-0.007440133469960308</v>
      </c>
      <c r="E15" s="348">
        <v>-1.7462302792645046</v>
      </c>
      <c r="F15" s="348">
        <v>-3.2861471867952186</v>
      </c>
      <c r="G15" s="348">
        <v>-0.5302788339770825</v>
      </c>
      <c r="H15" s="348">
        <v>5.8021322989231905</v>
      </c>
      <c r="I15" s="86"/>
      <c r="J15" s="86"/>
      <c r="K15" s="82"/>
    </row>
    <row r="16" spans="1:11" ht="27.6">
      <c r="A16" s="342" t="s">
        <v>562</v>
      </c>
      <c r="B16" s="131" t="s">
        <v>563</v>
      </c>
      <c r="C16" s="349">
        <v>-8.023530129917456</v>
      </c>
      <c r="D16" s="349">
        <v>6.142205307027027</v>
      </c>
      <c r="E16" s="349">
        <v>47.27305967244775</v>
      </c>
      <c r="F16" s="349">
        <v>2.3947998910220925</v>
      </c>
      <c r="G16" s="349">
        <v>-15.28470211872397</v>
      </c>
      <c r="H16" s="349">
        <v>-12.534042437592309</v>
      </c>
      <c r="I16" s="86"/>
      <c r="J16" s="86"/>
      <c r="K16" s="82"/>
    </row>
    <row r="17" spans="1:11" ht="27.6">
      <c r="A17" s="342" t="s">
        <v>564</v>
      </c>
      <c r="B17" s="131" t="s">
        <v>565</v>
      </c>
      <c r="C17" s="349">
        <v>-5.903932011625601</v>
      </c>
      <c r="D17" s="349">
        <v>-8.000866475994272</v>
      </c>
      <c r="E17" s="349">
        <v>-14.546978184868099</v>
      </c>
      <c r="F17" s="349">
        <v>-12.331752172981169</v>
      </c>
      <c r="G17" s="349">
        <v>5.804080628766561</v>
      </c>
      <c r="H17" s="349">
        <v>-6.285795143632145</v>
      </c>
      <c r="I17" s="86"/>
      <c r="J17" s="86"/>
      <c r="K17" s="82"/>
    </row>
    <row r="18" spans="1:11" ht="12.75">
      <c r="A18" s="342" t="s">
        <v>566</v>
      </c>
      <c r="B18" s="131" t="s">
        <v>351</v>
      </c>
      <c r="C18" s="348">
        <v>-13.499410969523773</v>
      </c>
      <c r="D18" s="348">
        <v>-8.635935726953992</v>
      </c>
      <c r="E18" s="348">
        <v>-20.104387095951438</v>
      </c>
      <c r="F18" s="348">
        <v>9.47157125790441</v>
      </c>
      <c r="G18" s="348">
        <v>0.04874897918787369</v>
      </c>
      <c r="H18" s="348">
        <v>-27.858332953846954</v>
      </c>
      <c r="I18" s="86"/>
      <c r="J18" s="86"/>
      <c r="K18" s="82"/>
    </row>
    <row r="19" spans="1:11" ht="12.75">
      <c r="A19" s="342" t="s">
        <v>567</v>
      </c>
      <c r="B19" s="131" t="s">
        <v>568</v>
      </c>
      <c r="C19" s="348">
        <v>-5.203108377046661</v>
      </c>
      <c r="D19" s="348">
        <v>-8.951577766008533</v>
      </c>
      <c r="E19" s="348">
        <v>-1.1806266611591676</v>
      </c>
      <c r="F19" s="348">
        <v>-6.88010980533943</v>
      </c>
      <c r="G19" s="348">
        <v>-18.742640635117812</v>
      </c>
      <c r="H19" s="348">
        <v>-6.529462408257636</v>
      </c>
      <c r="I19" s="86"/>
      <c r="J19" s="86"/>
      <c r="K19" s="82"/>
    </row>
    <row r="20" spans="1:11" s="91" customFormat="1" ht="14.4">
      <c r="A20" s="342" t="s">
        <v>569</v>
      </c>
      <c r="B20" s="131" t="s">
        <v>353</v>
      </c>
      <c r="C20" s="348">
        <v>-7.824916525154146</v>
      </c>
      <c r="D20" s="348">
        <v>-0.33990853976707536</v>
      </c>
      <c r="E20" s="348">
        <v>9.442860576340628</v>
      </c>
      <c r="F20" s="348">
        <v>-1.386666948236548</v>
      </c>
      <c r="G20" s="348">
        <v>-6.022969279800661</v>
      </c>
      <c r="H20" s="348">
        <v>-8.065369577741565</v>
      </c>
      <c r="I20" s="99"/>
      <c r="J20" s="99"/>
      <c r="K20" s="100"/>
    </row>
    <row r="21" spans="1:11" ht="12.75">
      <c r="A21" s="342" t="s">
        <v>570</v>
      </c>
      <c r="B21" s="131" t="s">
        <v>571</v>
      </c>
      <c r="C21" s="348">
        <v>20.81762724316465</v>
      </c>
      <c r="D21" s="348">
        <v>36.530810281421175</v>
      </c>
      <c r="E21" s="348">
        <v>29.479927527870544</v>
      </c>
      <c r="F21" s="348">
        <v>40.113290852298334</v>
      </c>
      <c r="G21" s="348">
        <v>40.22423873835035</v>
      </c>
      <c r="H21" s="348">
        <v>40.68023802616556</v>
      </c>
      <c r="I21" s="86"/>
      <c r="J21" s="86"/>
      <c r="K21" s="82"/>
    </row>
    <row r="22" spans="1:11" ht="12.75">
      <c r="A22" s="342" t="s">
        <v>572</v>
      </c>
      <c r="B22" s="131" t="s">
        <v>573</v>
      </c>
      <c r="C22" s="348">
        <v>18.39711039976497</v>
      </c>
      <c r="D22" s="348">
        <v>30.63044339224046</v>
      </c>
      <c r="E22" s="348">
        <v>39.672301449458615</v>
      </c>
      <c r="F22" s="348">
        <v>18.33284822871264</v>
      </c>
      <c r="G22" s="348">
        <v>48.958079049527385</v>
      </c>
      <c r="H22" s="348">
        <v>22.193555007908184</v>
      </c>
      <c r="I22" s="86"/>
      <c r="J22" s="86"/>
      <c r="K22" s="82"/>
    </row>
    <row r="23" spans="1:11" ht="12.75">
      <c r="A23" s="342" t="s">
        <v>574</v>
      </c>
      <c r="B23" s="131" t="s">
        <v>355</v>
      </c>
      <c r="C23" s="348">
        <v>24.193518400101087</v>
      </c>
      <c r="D23" s="348">
        <v>22.58262591990703</v>
      </c>
      <c r="E23" s="348">
        <v>21.41377294981728</v>
      </c>
      <c r="F23" s="348">
        <v>29.878294003546667</v>
      </c>
      <c r="G23" s="348">
        <v>20.447889091557457</v>
      </c>
      <c r="H23" s="348">
        <v>20.70751142376892</v>
      </c>
      <c r="I23" s="86"/>
      <c r="J23" s="86"/>
      <c r="K23" s="82"/>
    </row>
    <row r="24" spans="1:11" ht="15.6">
      <c r="A24" s="338" t="s">
        <v>323</v>
      </c>
      <c r="B24" s="339"/>
      <c r="C24" s="347">
        <v>19.955010746155356</v>
      </c>
      <c r="D24" s="347">
        <v>20.437553360752105</v>
      </c>
      <c r="E24" s="347">
        <v>19.70949268952509</v>
      </c>
      <c r="F24" s="347">
        <v>22.148763362266433</v>
      </c>
      <c r="G24" s="347">
        <v>21.76445385988186</v>
      </c>
      <c r="H24" s="347">
        <v>18.9610790438254</v>
      </c>
      <c r="I24" s="86"/>
      <c r="J24" s="86"/>
      <c r="K24" s="82"/>
    </row>
    <row r="25" spans="1:11" ht="27.6">
      <c r="A25" s="342" t="s">
        <v>575</v>
      </c>
      <c r="B25" s="131" t="s">
        <v>576</v>
      </c>
      <c r="C25" s="349">
        <v>8.142354303880307</v>
      </c>
      <c r="D25" s="349">
        <v>15.657911038238016</v>
      </c>
      <c r="E25" s="349">
        <v>30.04207674054129</v>
      </c>
      <c r="F25" s="349">
        <v>13.454558302190511</v>
      </c>
      <c r="G25" s="349">
        <v>12.248744498323628</v>
      </c>
      <c r="H25" s="349">
        <v>3.8026549493941797</v>
      </c>
      <c r="I25" s="86"/>
      <c r="J25" s="86"/>
      <c r="K25" s="82"/>
    </row>
    <row r="26" spans="1:11" ht="12.75">
      <c r="A26" s="342" t="s">
        <v>577</v>
      </c>
      <c r="B26" s="131" t="s">
        <v>578</v>
      </c>
      <c r="C26" s="348">
        <v>16.32684245669629</v>
      </c>
      <c r="D26" s="348">
        <v>13.894214252741444</v>
      </c>
      <c r="E26" s="348">
        <v>18.128907163492936</v>
      </c>
      <c r="F26" s="348">
        <v>8.921558799329699</v>
      </c>
      <c r="G26" s="348">
        <v>7.763799090524004</v>
      </c>
      <c r="H26" s="348">
        <v>17.568019721194904</v>
      </c>
      <c r="I26" s="86"/>
      <c r="J26" s="86"/>
      <c r="K26" s="82"/>
    </row>
    <row r="27" spans="1:11" ht="12.75">
      <c r="A27" s="342" t="s">
        <v>579</v>
      </c>
      <c r="B27" s="131" t="s">
        <v>580</v>
      </c>
      <c r="C27" s="348">
        <v>9.768930833075284</v>
      </c>
      <c r="D27" s="348">
        <v>10.900964990985983</v>
      </c>
      <c r="E27" s="348">
        <v>11.963313864311441</v>
      </c>
      <c r="F27" s="348">
        <v>8.203400134439853</v>
      </c>
      <c r="G27" s="348">
        <v>11.301260163185646</v>
      </c>
      <c r="H27" s="348">
        <v>11.748313408168599</v>
      </c>
      <c r="I27" s="86"/>
      <c r="J27" s="86"/>
      <c r="K27" s="82"/>
    </row>
    <row r="28" spans="1:11" ht="12.75">
      <c r="A28" s="342" t="s">
        <v>581</v>
      </c>
      <c r="B28" s="131" t="s">
        <v>582</v>
      </c>
      <c r="C28" s="348">
        <v>15.408638508580253</v>
      </c>
      <c r="D28" s="348">
        <v>16.41679721724558</v>
      </c>
      <c r="E28" s="348">
        <v>14.640169424598026</v>
      </c>
      <c r="F28" s="348">
        <v>14.0077576777492</v>
      </c>
      <c r="G28" s="348">
        <v>14.439681532451875</v>
      </c>
      <c r="H28" s="348">
        <v>21.17257962859145</v>
      </c>
      <c r="I28" s="86"/>
      <c r="J28" s="86"/>
      <c r="K28" s="82"/>
    </row>
    <row r="29" spans="1:11" s="91" customFormat="1" ht="14.4">
      <c r="A29" s="342" t="s">
        <v>583</v>
      </c>
      <c r="B29" s="131" t="s">
        <v>584</v>
      </c>
      <c r="C29" s="348">
        <v>3.361089170597098</v>
      </c>
      <c r="D29" s="348">
        <v>3.432401146546127</v>
      </c>
      <c r="E29" s="348">
        <v>1.1800867172461649</v>
      </c>
      <c r="F29" s="348">
        <v>2.239679324430921</v>
      </c>
      <c r="G29" s="348">
        <v>3.6218161913882385</v>
      </c>
      <c r="H29" s="348">
        <v>6.547326417089372</v>
      </c>
      <c r="I29" s="99"/>
      <c r="J29" s="99"/>
      <c r="K29" s="100"/>
    </row>
    <row r="30" spans="1:11" ht="12.75">
      <c r="A30" s="342" t="s">
        <v>585</v>
      </c>
      <c r="B30" s="131" t="s">
        <v>586</v>
      </c>
      <c r="C30" s="348">
        <v>18.685467619860386</v>
      </c>
      <c r="D30" s="348">
        <v>24.240193390038822</v>
      </c>
      <c r="E30" s="348">
        <v>30.428191046481</v>
      </c>
      <c r="F30" s="348">
        <v>26.62728677756636</v>
      </c>
      <c r="G30" s="348">
        <v>19.250573538973992</v>
      </c>
      <c r="H30" s="348">
        <v>9.369270355783343</v>
      </c>
      <c r="I30" s="86"/>
      <c r="J30" s="86"/>
      <c r="K30" s="82"/>
    </row>
    <row r="31" spans="1:11" ht="12.75">
      <c r="A31" s="342" t="s">
        <v>587</v>
      </c>
      <c r="B31" s="131" t="s">
        <v>588</v>
      </c>
      <c r="C31" s="348">
        <v>-16.748113240781702</v>
      </c>
      <c r="D31" s="348">
        <v>-21.4303042762097</v>
      </c>
      <c r="E31" s="348">
        <v>-15.906946088811546</v>
      </c>
      <c r="F31" s="348">
        <v>-19.40455680161953</v>
      </c>
      <c r="G31" s="348">
        <v>-8.50123094397266</v>
      </c>
      <c r="H31" s="348">
        <v>-29.16385330829344</v>
      </c>
      <c r="I31" s="86"/>
      <c r="J31" s="86"/>
      <c r="K31" s="82"/>
    </row>
    <row r="32" spans="1:11" ht="12.75">
      <c r="A32" s="342" t="s">
        <v>589</v>
      </c>
      <c r="B32" s="131" t="s">
        <v>358</v>
      </c>
      <c r="C32" s="348">
        <v>17.86088601773781</v>
      </c>
      <c r="D32" s="348">
        <v>17.244549920763006</v>
      </c>
      <c r="E32" s="348">
        <v>14.502956655023702</v>
      </c>
      <c r="F32" s="348">
        <v>23.801818160116596</v>
      </c>
      <c r="G32" s="348">
        <v>18.902094051823994</v>
      </c>
      <c r="H32" s="348">
        <v>11.714181826944635</v>
      </c>
      <c r="I32" s="86"/>
      <c r="J32" s="86"/>
      <c r="K32" s="82"/>
    </row>
    <row r="33" spans="1:11" ht="12.75">
      <c r="A33" s="342" t="s">
        <v>590</v>
      </c>
      <c r="B33" s="131" t="s">
        <v>591</v>
      </c>
      <c r="C33" s="348">
        <v>10.876206361754148</v>
      </c>
      <c r="D33" s="348">
        <v>14.283698393379506</v>
      </c>
      <c r="E33" s="348">
        <v>8.238650395574965</v>
      </c>
      <c r="F33" s="348">
        <v>23.226900551015817</v>
      </c>
      <c r="G33" s="348">
        <v>16.273286551405143</v>
      </c>
      <c r="H33" s="348">
        <v>7.399200837836362</v>
      </c>
      <c r="I33" s="86"/>
      <c r="J33" s="86"/>
      <c r="K33" s="82"/>
    </row>
    <row r="34" spans="1:11" ht="12.75">
      <c r="A34" s="342" t="s">
        <v>592</v>
      </c>
      <c r="B34" s="131" t="s">
        <v>593</v>
      </c>
      <c r="C34" s="348">
        <v>-18.1441397998095</v>
      </c>
      <c r="D34" s="348">
        <v>-20.196614861368268</v>
      </c>
      <c r="E34" s="348">
        <v>-11.40617603195626</v>
      </c>
      <c r="F34" s="348">
        <v>-22.2393018527292</v>
      </c>
      <c r="G34" s="348">
        <v>-20.554584471766645</v>
      </c>
      <c r="H34" s="348">
        <v>-24.432253520727286</v>
      </c>
      <c r="I34" s="86"/>
      <c r="J34" s="86"/>
      <c r="K34" s="82"/>
    </row>
    <row r="35" spans="1:11" ht="12.75">
      <c r="A35" s="342" t="s">
        <v>594</v>
      </c>
      <c r="B35" s="131" t="s">
        <v>595</v>
      </c>
      <c r="C35" s="348">
        <v>29.12763112165746</v>
      </c>
      <c r="D35" s="348">
        <v>39.91141260568691</v>
      </c>
      <c r="E35" s="348">
        <v>42.28181741153145</v>
      </c>
      <c r="F35" s="348">
        <v>35.62780732311599</v>
      </c>
      <c r="G35" s="348">
        <v>49.64232271301074</v>
      </c>
      <c r="H35" s="348">
        <v>37.67000618382337</v>
      </c>
      <c r="I35" s="86"/>
      <c r="J35" s="86"/>
      <c r="K35" s="82"/>
    </row>
    <row r="36" spans="1:8" ht="12.75">
      <c r="A36" s="342" t="s">
        <v>596</v>
      </c>
      <c r="B36" s="131" t="s">
        <v>360</v>
      </c>
      <c r="C36" s="349">
        <v>-1.2582441669354627</v>
      </c>
      <c r="D36" s="349">
        <v>0.08849073514265449</v>
      </c>
      <c r="E36" s="349">
        <v>0.9621260099583306</v>
      </c>
      <c r="F36" s="349">
        <v>-0.6901856903118175</v>
      </c>
      <c r="G36" s="349">
        <v>4.989208476219953</v>
      </c>
      <c r="H36" s="349">
        <v>-1.7632718500192657</v>
      </c>
    </row>
    <row r="37" spans="1:10" s="8" customFormat="1" ht="27.6">
      <c r="A37" s="342" t="s">
        <v>597</v>
      </c>
      <c r="B37" s="131" t="s">
        <v>598</v>
      </c>
      <c r="C37" s="349">
        <v>35.80537787761895</v>
      </c>
      <c r="D37" s="349">
        <v>37.3324855484233</v>
      </c>
      <c r="E37" s="349">
        <v>35.91060171251856</v>
      </c>
      <c r="F37" s="349">
        <v>34.77396500593277</v>
      </c>
      <c r="G37" s="349">
        <v>34.71469994834355</v>
      </c>
      <c r="H37" s="349">
        <v>44.18515831563097</v>
      </c>
      <c r="I37" s="84"/>
      <c r="J37" s="84"/>
    </row>
    <row r="38" spans="1:8" ht="12.75">
      <c r="A38" s="342" t="s">
        <v>599</v>
      </c>
      <c r="B38" s="131" t="s">
        <v>362</v>
      </c>
      <c r="C38" s="349">
        <v>53.61132925201291</v>
      </c>
      <c r="D38" s="349">
        <v>58.75466779265861</v>
      </c>
      <c r="E38" s="349">
        <v>43.92071659294954</v>
      </c>
      <c r="F38" s="349">
        <v>62.71576344158976</v>
      </c>
      <c r="G38" s="349">
        <v>85.87801642679543</v>
      </c>
      <c r="H38" s="349">
        <v>66.37541141370966</v>
      </c>
    </row>
    <row r="39" spans="1:8" ht="27.6">
      <c r="A39" s="342" t="s">
        <v>600</v>
      </c>
      <c r="B39" s="131" t="s">
        <v>601</v>
      </c>
      <c r="C39" s="349">
        <v>126.25690975805037</v>
      </c>
      <c r="D39" s="349">
        <v>129.01433184973402</v>
      </c>
      <c r="E39" s="349">
        <v>118.43651255280622</v>
      </c>
      <c r="F39" s="349">
        <v>102.5339811802945</v>
      </c>
      <c r="G39" s="349">
        <v>158.77325140312672</v>
      </c>
      <c r="H39" s="349">
        <v>171.73615387292034</v>
      </c>
    </row>
    <row r="40" spans="1:8" ht="12.75">
      <c r="A40" s="342" t="s">
        <v>602</v>
      </c>
      <c r="B40" s="131" t="s">
        <v>603</v>
      </c>
      <c r="C40" s="349">
        <v>29.191928232691076</v>
      </c>
      <c r="D40" s="349">
        <v>29.183019310364045</v>
      </c>
      <c r="E40" s="349">
        <v>20.415317904970863</v>
      </c>
      <c r="F40" s="349">
        <v>33.39948957153687</v>
      </c>
      <c r="G40" s="349">
        <v>34.8123635456973</v>
      </c>
      <c r="H40" s="349">
        <v>31.974361648690895</v>
      </c>
    </row>
    <row r="41" spans="1:8" ht="12.75">
      <c r="A41" s="342" t="s">
        <v>604</v>
      </c>
      <c r="B41" s="131" t="s">
        <v>605</v>
      </c>
      <c r="C41" s="349">
        <v>27.49348525597439</v>
      </c>
      <c r="D41" s="349">
        <v>22.717665758629146</v>
      </c>
      <c r="E41" s="349">
        <v>28.27356055370689</v>
      </c>
      <c r="F41" s="349">
        <v>16.24922245324012</v>
      </c>
      <c r="G41" s="349">
        <v>19.4529807862994</v>
      </c>
      <c r="H41" s="349">
        <v>23.998860120297195</v>
      </c>
    </row>
    <row r="42" spans="1:8" ht="15.6">
      <c r="A42" s="338" t="s">
        <v>324</v>
      </c>
      <c r="B42" s="339"/>
      <c r="C42" s="347">
        <v>15.181418822843785</v>
      </c>
      <c r="D42" s="347">
        <v>15.198567489123494</v>
      </c>
      <c r="E42" s="347">
        <v>16.37512513731496</v>
      </c>
      <c r="F42" s="347">
        <v>13.451484626969368</v>
      </c>
      <c r="G42" s="347">
        <v>14.465508761042777</v>
      </c>
      <c r="H42" s="347">
        <v>16.25933460249682</v>
      </c>
    </row>
    <row r="43" spans="1:8" ht="12.75">
      <c r="A43" s="342" t="s">
        <v>606</v>
      </c>
      <c r="B43" s="131" t="s">
        <v>607</v>
      </c>
      <c r="C43" s="349">
        <v>21.878674684549782</v>
      </c>
      <c r="D43" s="349">
        <v>16.236715012140323</v>
      </c>
      <c r="E43" s="349">
        <v>10.487352039678676</v>
      </c>
      <c r="F43" s="349">
        <v>15.995843442010859</v>
      </c>
      <c r="G43" s="349">
        <v>27.333751131448114</v>
      </c>
      <c r="H43" s="349">
        <v>17.848109484578977</v>
      </c>
    </row>
    <row r="44" spans="1:8" ht="12.75">
      <c r="A44" s="342" t="s">
        <v>608</v>
      </c>
      <c r="B44" s="131" t="s">
        <v>609</v>
      </c>
      <c r="C44" s="349">
        <v>8.22483810623762</v>
      </c>
      <c r="D44" s="349">
        <v>8.856133230464035</v>
      </c>
      <c r="E44" s="349">
        <v>12.817194087378292</v>
      </c>
      <c r="F44" s="349">
        <v>8.180250676276346</v>
      </c>
      <c r="G44" s="349">
        <v>5.622620337817552</v>
      </c>
      <c r="H44" s="349">
        <v>7.7625451325521455</v>
      </c>
    </row>
    <row r="45" spans="1:8" ht="12.75">
      <c r="A45" s="342" t="s">
        <v>610</v>
      </c>
      <c r="B45" s="131" t="s">
        <v>611</v>
      </c>
      <c r="C45" s="349">
        <v>2.3508361816223733</v>
      </c>
      <c r="D45" s="349">
        <v>6.349220178295778</v>
      </c>
      <c r="E45" s="349">
        <v>8.959703594230884</v>
      </c>
      <c r="F45" s="349">
        <v>-4.741526372786387</v>
      </c>
      <c r="G45" s="349">
        <v>10.273043285354944</v>
      </c>
      <c r="H45" s="349">
        <v>11.739642169537113</v>
      </c>
    </row>
    <row r="46" spans="1:8" ht="12.75">
      <c r="A46" s="342" t="s">
        <v>612</v>
      </c>
      <c r="B46" s="131" t="s">
        <v>613</v>
      </c>
      <c r="C46" s="349">
        <v>5.240518538946137</v>
      </c>
      <c r="D46" s="349">
        <v>5.6264339751681325</v>
      </c>
      <c r="E46" s="349">
        <v>6.736380433475264</v>
      </c>
      <c r="F46" s="349">
        <v>4.816820314936887</v>
      </c>
      <c r="G46" s="349">
        <v>9.14891593468905</v>
      </c>
      <c r="H46" s="349">
        <v>4.548892122772119</v>
      </c>
    </row>
    <row r="47" spans="1:8" ht="12.75">
      <c r="A47" s="342" t="s">
        <v>614</v>
      </c>
      <c r="B47" s="131" t="s">
        <v>366</v>
      </c>
      <c r="C47" s="349">
        <v>11.300743209015195</v>
      </c>
      <c r="D47" s="349">
        <v>13.379154126555392</v>
      </c>
      <c r="E47" s="349">
        <v>13.13359233170015</v>
      </c>
      <c r="F47" s="349">
        <v>14.662100132947575</v>
      </c>
      <c r="G47" s="349">
        <v>9.478166014398393</v>
      </c>
      <c r="H47" s="349">
        <v>14.400575168844899</v>
      </c>
    </row>
    <row r="48" spans="1:8" ht="12.75">
      <c r="A48" s="342" t="s">
        <v>615</v>
      </c>
      <c r="B48" s="131" t="s">
        <v>367</v>
      </c>
      <c r="C48" s="349">
        <v>17.6386429493526</v>
      </c>
      <c r="D48" s="349">
        <v>16.476736593906782</v>
      </c>
      <c r="E48" s="349">
        <v>20.473000859057898</v>
      </c>
      <c r="F48" s="349">
        <v>12.202325075711173</v>
      </c>
      <c r="G48" s="349">
        <v>15.928492862617261</v>
      </c>
      <c r="H48" s="349">
        <v>17.646696222080838</v>
      </c>
    </row>
    <row r="49" spans="1:10" ht="12.75">
      <c r="A49" s="345" t="s">
        <v>616</v>
      </c>
      <c r="B49" s="134" t="s">
        <v>343</v>
      </c>
      <c r="C49" s="349">
        <v>27.247905684280926</v>
      </c>
      <c r="D49" s="349">
        <v>24.947564191436623</v>
      </c>
      <c r="E49" s="349">
        <v>24.74372603229522</v>
      </c>
      <c r="F49" s="349">
        <v>20.99737303238438</v>
      </c>
      <c r="G49" s="349">
        <v>23.296374108724848</v>
      </c>
      <c r="H49" s="349">
        <v>30.180116967057224</v>
      </c>
      <c r="I49" s="7"/>
      <c r="J49" s="7"/>
    </row>
    <row r="50" spans="1:10" ht="12.75">
      <c r="A50" s="342" t="s">
        <v>617</v>
      </c>
      <c r="B50" s="131" t="s">
        <v>618</v>
      </c>
      <c r="C50" s="349">
        <v>17.609643403100073</v>
      </c>
      <c r="D50" s="349">
        <v>23.637525434083816</v>
      </c>
      <c r="E50" s="349">
        <v>11.825533886061756</v>
      </c>
      <c r="F50" s="349">
        <v>32.45342416550736</v>
      </c>
      <c r="G50" s="349">
        <v>24.477414473020787</v>
      </c>
      <c r="H50" s="349">
        <v>20.52851731106211</v>
      </c>
      <c r="I50" s="7"/>
      <c r="J50" s="7"/>
    </row>
    <row r="51" spans="1:10" ht="12.75">
      <c r="A51" s="202" t="s">
        <v>622</v>
      </c>
      <c r="B51" s="203"/>
      <c r="C51" s="204"/>
      <c r="D51" s="204"/>
      <c r="E51" s="204"/>
      <c r="F51" s="204"/>
      <c r="G51" s="204"/>
      <c r="H51" s="204"/>
      <c r="I51" s="7"/>
      <c r="J51" s="7"/>
    </row>
    <row r="52" spans="1:10" ht="12.75">
      <c r="A52" s="202" t="s">
        <v>620</v>
      </c>
      <c r="B52" s="203"/>
      <c r="C52" s="204"/>
      <c r="D52" s="204"/>
      <c r="E52" s="204"/>
      <c r="F52" s="204"/>
      <c r="G52" s="204"/>
      <c r="H52" s="204"/>
      <c r="I52" s="7"/>
      <c r="J52" s="7"/>
    </row>
  </sheetData>
  <conditionalFormatting sqref="H5:H50">
    <cfRule type="expression" priority="11" dxfId="27" stopIfTrue="1">
      <formula>(H5+100)&lt;($C5+100)*0.97</formula>
    </cfRule>
    <cfRule type="expression" priority="12" dxfId="26" stopIfTrue="1">
      <formula>(H5+100)&gt;($C5+100)*1.03</formula>
    </cfRule>
  </conditionalFormatting>
  <conditionalFormatting sqref="G5:G50">
    <cfRule type="expression" priority="7" dxfId="27" stopIfTrue="1">
      <formula>(G5+100)&lt;($C5+100)*0.97</formula>
    </cfRule>
    <cfRule type="expression" priority="8" dxfId="26" stopIfTrue="1">
      <formula>(G5+100)&gt;($C5+100)*1.03</formula>
    </cfRule>
  </conditionalFormatting>
  <conditionalFormatting sqref="D5:D50">
    <cfRule type="expression" priority="5" dxfId="27" stopIfTrue="1">
      <formula>(D5+100)&lt;($C5+100)*0.97</formula>
    </cfRule>
    <cfRule type="expression" priority="6" dxfId="26" stopIfTrue="1">
      <formula>(D5+100)&gt;($C5+100)*1.03</formula>
    </cfRule>
  </conditionalFormatting>
  <conditionalFormatting sqref="E5:E50">
    <cfRule type="expression" priority="3" dxfId="27" stopIfTrue="1">
      <formula>(E5+100)&lt;($C5+100)*0.97</formula>
    </cfRule>
    <cfRule type="expression" priority="4" dxfId="26" stopIfTrue="1">
      <formula>(E5+100)&gt;($C5+100)*1.03</formula>
    </cfRule>
  </conditionalFormatting>
  <conditionalFormatting sqref="F5:F50">
    <cfRule type="expression" priority="1" dxfId="27" stopIfTrue="1">
      <formula>(F5+100)&lt;($C5+100)*0.97</formula>
    </cfRule>
    <cfRule type="expression" priority="2" dxfId="26" stopIfTrue="1">
      <formula>(F5+100)&gt;($C5+100)*1.03</formula>
    </cfRule>
  </conditionalFormatting>
  <printOptions/>
  <pageMargins left="0.7" right="0.7" top="0.75" bottom="0.75" header="0.3" footer="0.3"/>
  <pageSetup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topLeftCell="A1">
      <selection activeCell="A2" sqref="A2"/>
    </sheetView>
  </sheetViews>
  <sheetFormatPr defaultColWidth="9.140625" defaultRowHeight="12.75"/>
  <cols>
    <col min="1" max="1" width="9.140625" style="76" customWidth="1"/>
    <col min="2" max="2" width="46.28125" style="76" customWidth="1"/>
    <col min="3" max="3" width="10.28125" style="76" customWidth="1"/>
    <col min="4" max="16384" width="9.140625" style="76" customWidth="1"/>
  </cols>
  <sheetData>
    <row r="1" spans="1:10" s="8" customFormat="1" ht="25.8" customHeight="1">
      <c r="A1" s="201" t="s">
        <v>535</v>
      </c>
      <c r="B1" s="127"/>
      <c r="C1" s="128"/>
      <c r="D1" s="128"/>
      <c r="E1" s="128"/>
      <c r="F1" s="128"/>
      <c r="G1" s="128"/>
      <c r="H1" s="128"/>
      <c r="I1" s="128"/>
      <c r="J1" s="128"/>
    </row>
    <row r="2" spans="1:10" s="8" customFormat="1" ht="25.2" customHeight="1">
      <c r="A2" s="272" t="s">
        <v>327</v>
      </c>
      <c r="B2" s="203"/>
      <c r="C2" s="204"/>
      <c r="D2" s="204"/>
      <c r="E2" s="204"/>
      <c r="F2" s="204"/>
      <c r="G2" s="204"/>
      <c r="H2" s="204"/>
      <c r="I2" s="204"/>
      <c r="J2" s="204"/>
    </row>
    <row r="19" ht="12.75">
      <c r="D19" s="87"/>
    </row>
    <row r="20" ht="12.75">
      <c r="D20" s="87"/>
    </row>
    <row r="21" ht="12.75">
      <c r="D21" s="87"/>
    </row>
  </sheetData>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VDAB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BSERROYE</dc:creator>
  <cp:keywords/>
  <dc:description/>
  <cp:lastModifiedBy>bserroye</cp:lastModifiedBy>
  <cp:lastPrinted>2012-07-16T13:01:13Z</cp:lastPrinted>
  <dcterms:created xsi:type="dcterms:W3CDTF">2012-02-22T09:18:08Z</dcterms:created>
  <dcterms:modified xsi:type="dcterms:W3CDTF">2015-01-16T10:55:05Z</dcterms:modified>
  <cp:category/>
  <cp:version/>
  <cp:contentType/>
  <cp:contentStatus/>
</cp:coreProperties>
</file>