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96" windowWidth="14580" windowHeight="9276" tabRatio="709" activeTab="0"/>
  </bookViews>
  <sheets>
    <sheet name="Overzicht " sheetId="1" r:id="rId1"/>
    <sheet name="Info" sheetId="2" r:id="rId2"/>
    <sheet name="Sectorindeling VDAB" sheetId="3" r:id="rId3"/>
    <sheet name="data" sheetId="12" state="hidden" r:id="rId4"/>
    <sheet name="1" sheetId="11" r:id="rId5"/>
    <sheet name="2" sheetId="44" r:id="rId6"/>
    <sheet name="3" sheetId="45" r:id="rId7"/>
    <sheet name="4" sheetId="62" r:id="rId8"/>
    <sheet name="5" sheetId="56" r:id="rId9"/>
    <sheet name="6" sheetId="57" r:id="rId10"/>
    <sheet name="7" sheetId="58" r:id="rId11"/>
    <sheet name="8" sheetId="60" r:id="rId12"/>
    <sheet name="9" sheetId="61" r:id="rId13"/>
    <sheet name="10" sheetId="51" r:id="rId14"/>
    <sheet name="11" sheetId="19" r:id="rId15"/>
    <sheet name="V1" sheetId="50" state="hidden" r:id="rId16"/>
    <sheet name="V2" sheetId="54" state="hidden" r:id="rId17"/>
    <sheet name="V3" sheetId="29" state="hidden" r:id="rId18"/>
    <sheet name="V4" sheetId="30" state="hidden" r:id="rId19"/>
    <sheet name="V5" sheetId="31" state="hidden" r:id="rId20"/>
    <sheet name="V6" sheetId="32" state="hidden" r:id="rId21"/>
    <sheet name="V7" sheetId="33" state="hidden" r:id="rId22"/>
    <sheet name="V8" sheetId="55" state="hidden" r:id="rId23"/>
    <sheet name="V9" sheetId="35" state="hidden" r:id="rId24"/>
    <sheet name="V10" sheetId="52" state="hidden" r:id="rId25"/>
    <sheet name="V11" sheetId="53" state="hidden" r:id="rId26"/>
  </sheets>
  <definedNames>
    <definedName name="_xlnm.Print_Area" localSheetId="4">'1'!$A$1:$J$116</definedName>
    <definedName name="_xlnm.Print_Area" localSheetId="13">'10'!$A$1:$M$73</definedName>
    <definedName name="_xlnm.Print_Area" localSheetId="14">'11'!$A$1:$K$31</definedName>
    <definedName name="_xlnm.Print_Area" localSheetId="2">'Sectorindeling VDAB'!$A$1:$C$47</definedName>
    <definedName name="_xlnm.Print_Area" localSheetId="15">'V1'!$A$1:$I$63</definedName>
    <definedName name="_xlnm.Print_Area" localSheetId="16">'V2'!$A$1:$I$68</definedName>
    <definedName name="_xlnm.Print_Area" localSheetId="17">'V3'!$A$1:$R$41</definedName>
    <definedName name="_xlnm.Print_Area" localSheetId="20">'V6'!$A$1:$N$294</definedName>
    <definedName name="_xlnm.Print_Area" localSheetId="22">'V8'!$A$1:$L$180</definedName>
    <definedName name="_xlnm.Print_Titles" localSheetId="0">'Overzicht '!$1:$4</definedName>
    <definedName name="_xlnm.Print_Titles" localSheetId="1">'Info'!$1:$2</definedName>
    <definedName name="_xlnm.Print_Titles" localSheetId="15">'V1'!$1:$2</definedName>
    <definedName name="_xlnm.Print_Titles" localSheetId="21">'V7'!$1:$3</definedName>
  </definedNames>
  <calcPr calcId="145621"/>
</workbook>
</file>

<file path=xl/sharedStrings.xml><?xml version="1.0" encoding="utf-8"?>
<sst xmlns="http://schemas.openxmlformats.org/spreadsheetml/2006/main" count="1983" uniqueCount="656">
  <si>
    <t>De brondata zijn wederom afkomstig van Steunpunt WSE en nadien omgezet naar de VDAB28-sectorindeling.</t>
  </si>
  <si>
    <t>De jobratio geeft het aantal jobs per 100 inwoners op arbeidsleeftijd (15-64 jaar) weer en kan als volgt worden berekend:                        jobratio = (aantal jobs / aantal inwoners 15-64 jaar ) x 100.</t>
  </si>
  <si>
    <t xml:space="preserve">Deze gegevens zijn rechtstreeks overgenomen van Steunpunt WSE, waar men nog gebruikt maakt van de klassieke leeftijdsgrenzen van de beroepsactieve leeftijd, nl. 15 tot 64 jaar. </t>
  </si>
  <si>
    <t>8</t>
  </si>
  <si>
    <t>Densiteit werkgelegenheid - 2009</t>
  </si>
  <si>
    <t>De densiteit is het aantal jobs per 1.000 inwoners op beroepsactieve leeftijd (20-64 jaar).</t>
  </si>
  <si>
    <t xml:space="preserve">Dit vertoont dus een sterke gelijkenis met de manier op de jobratio wordt berekend. Het is daarom zowel een indicatie van de hoogte van de globale werkgelegenheid in een regio, maar ook in welke sectoren er relatief veel of weinig jobs aanwezig zijn. </t>
  </si>
  <si>
    <t>We maken een onderscheid tussen de loontrekkende en de zelfstandige werkgelegenheid. Bij deze laatste horen ook de jobs met het statuut ‘helper’</t>
  </si>
  <si>
    <t>V1-V2</t>
  </si>
  <si>
    <t>Ontvangen vacatures</t>
  </si>
  <si>
    <t>De basisstatistieken van het werkaanbod komen uit Arvastat. Ze zijn gebaseerd op de vacatures uit het normaal economisch circuit (NEC) zonder uitzendopdrachten, maar ook de uitzendvacatures die opgenomen zijn in dit circuit zijn uit de hier gepresenteerde statistieken weggelaten. Dit is een indicator om de toestand en evolutie op de vraagzijde van de arbeidsmarkt weer te geven.</t>
  </si>
  <si>
    <t>Werkblad V1 bevat het totaal aantal door VDAB ontvangen vacatures in 2011, ingedeeld volgens de VDAB28-sectorindeling.</t>
  </si>
  <si>
    <t>Werkblad V2 bevat het aandeel van de provincie en de RESOC's ten opzichte van het Vlaamse totaal, alsook een grafiek met de evolutie van het aantal ontvangen vacatures van 1999 tot 2011.</t>
  </si>
  <si>
    <t>Openstaande vacatures</t>
  </si>
  <si>
    <t xml:space="preserve">Ook deze statistieken van het werkaanbod komen uit Arvastat en zijn gebaseerd op de vacatures uit het normaal economisch circuit (NEC) zonder uitzendopdrachten. </t>
  </si>
  <si>
    <t>De tabel bevat de top-15 van het aantal openstaande vacatures op het einde van de maand (jaargemiddelde 2011), ingedeeld naar beroepsgroep.</t>
  </si>
  <si>
    <t>V5-V6</t>
  </si>
  <si>
    <t>Doelstellingen beheersovereenkomst 2011-2015: uitstroom naar werk</t>
  </si>
  <si>
    <t>De beheersovereenkomst van VDAB 2011-2015 bevat een aantal doelstellingen inzake uitstroom naar werk. Deze worden hier voorgesteld voor Vlaanderen en per provincie</t>
  </si>
  <si>
    <r>
      <t>Doelstelling 2, 3 en 4</t>
    </r>
    <r>
      <rPr>
        <sz val="10"/>
        <color indexed="42"/>
        <rFont val="Calibri"/>
        <family val="2"/>
      </rPr>
      <t>: Er wordt een selectie gemaakt van de niet-werkende werkzoekenden (statistische werkzoekendecategorie kleiner dan 18) die instromen in de werkloosheid. Bij het begin van de meting, i.e. bij de instroom in de werkloosheid, wordt de werkzoekende ingedeeld in de leeftijdsklasse (&lt;25 jaar, 25-49 jaar, 50 jaar en meer). De regio (o.b.v de woonplaats)  wordt bepaald op moment van de uitstroommeting.</t>
    </r>
  </si>
  <si>
    <t>Uitstroom naar werk wordt berekend op het einde van de 12e kalendermaand na de instroom in de werkloosheid, op basis van de werkzoekendecategorie (de categorieën 25, 30, 55, 70, 78, 80, 82, 85, 88, 89, 90, 91, 92 en 93 worden beschouwd als uitgestroomd naar werk)</t>
  </si>
  <si>
    <r>
      <t>Doelstelling 5 en 6:</t>
    </r>
    <r>
      <rPr>
        <sz val="10"/>
        <color indexed="42"/>
        <rFont val="Calibri"/>
        <family val="2"/>
      </rPr>
      <t xml:space="preserve"> Er wordt een selectie gemaakt van de niet-werkende werkzoekenden werkzoekenden ( statistische werkzoekendecategorie kleiner dan 18) die in een metingsmaand behoren tot minstens één van de volgende kansengroepen : kortgeschoolden, allochtonen, personen met een handicap of ouderen. De regio (o.b.v de woonplaats)  wordt bepaald op moment van de uitstroommeting</t>
    </r>
  </si>
  <si>
    <r>
      <t>Doelstelling 7:</t>
    </r>
    <r>
      <rPr>
        <sz val="10"/>
        <color indexed="42"/>
        <rFont val="Calibri"/>
        <family val="2"/>
      </rPr>
      <t xml:space="preserve"> Er wordt een selectie gemaakt van alle klanten met een registratie van een betrokkenheid bij een collectief ontslag (= DGRCOL). Diegene die niet woonachtig zijn in Vlaanderen op moment van meting worden niet in de doelgroep opgenomen. </t>
    </r>
  </si>
  <si>
    <t>De uitstroom naar werk wordt berekend op het einde van de 6e kalendermaand na instroom in de doelgroep, op basis van de werkzoekendecategorie (dezelfde categorieën als DP 2-3-4)</t>
  </si>
  <si>
    <r>
      <t>Doelstelling 12:</t>
    </r>
    <r>
      <rPr>
        <sz val="10"/>
        <color indexed="42"/>
        <rFont val="Calibri"/>
        <family val="2"/>
      </rPr>
      <t xml:space="preserve"> Er wordt een selectie gemaakt van alle klanten die een opleidingscluster hebben afgerond. Dit is een groep van opleidingen bij één cursist die niet onderbroken wordt door een periode van 6 maanden zonder opleidingen.</t>
    </r>
  </si>
  <si>
    <t>Zes maanden na de laatste opleiding (= einddatum cluster) wordt de uitstroom naar werk berekend, op basis van de werkzoekendencategorie (zelfde als DP 2-3-4)</t>
  </si>
  <si>
    <t xml:space="preserve">Extra informatie over de gegevens in deze tabel kan u vinden op de website van VDAB, zie url </t>
  </si>
  <si>
    <t>http://vdab.be/trends/serr/cc_unieke_koppen_serr_resoc_1203.xls</t>
  </si>
  <si>
    <t>Uitstroom naar werk na een competentieversterkende actie per sector</t>
  </si>
  <si>
    <t xml:space="preserve">De uitstroom naar werk zoals in DP12, maar dan met de indeling volgens sector (indeling competentiecentra). </t>
  </si>
  <si>
    <t>V11</t>
  </si>
  <si>
    <t>IBO's - Individuele Beroepsopleiding in de Onderneming</t>
  </si>
  <si>
    <t xml:space="preserve">De individuele beroepsopleiding is een opleiding waarbij de cursist door een onderneming, een vereniging zonder winstoogmerk of bij een administratieve overheid op de werkplek wordt getraind en begeleid in een beroep waarin hij/zij na de opleiding zal worden tewerkgesteld in de onderneming. </t>
  </si>
  <si>
    <t>Een IBO moet voldoen aan volgende voorwaarden:</t>
  </si>
  <si>
    <t xml:space="preserve">- de werkgever wil iemand aanwerven </t>
  </si>
  <si>
    <t>- de werkzoekende wil (en kan op termijn) deze functie uitvoeren.</t>
  </si>
  <si>
    <t xml:space="preserve">- de werkgever wil een degelijke opleiding en begeleiding geven (engagement vastleggen in opleidingsprogramma) </t>
  </si>
  <si>
    <t>- er is een belangrijk verschil tussen de kennis/competenties i.k.v. het jobprofiel en de kennis/competenties van de werkzoekende</t>
  </si>
  <si>
    <t xml:space="preserve">De effectieve opleidingsduur wordt bepaald door de regionale directeur van de VDAB, op advies van de IBO-consulent en varieert van minimaal 4 weken tot maximaal 26 weken </t>
  </si>
  <si>
    <t xml:space="preserve">De data geven een overzicht van de gestarte IBO's in een bepaald jaar. Enkel de opleidi,ngen die zich op het einde van het jaar in toestand BZ (in opleiding), VG (verlenging goedgekeurd), BV (in opleiding met verlenging), ST (stopgezet) en UV (uitgevoerd) bevinden, worden meegerekend (zonder overdracht van het jaar voordien). De toestanden AV (aangevraagd), GG (goedgekeurd) en AN (geannuleerd) worden niet meegeteld.
</t>
  </si>
  <si>
    <t>INDELING NAAR SECTOR OP BASIS VAN NACE 2003</t>
  </si>
  <si>
    <t>Resoc Brugge</t>
  </si>
  <si>
    <t>Resoc Oostende</t>
  </si>
  <si>
    <t>Resoc Roeselare-Tielt</t>
  </si>
  <si>
    <t>Resoc Westhoek</t>
  </si>
  <si>
    <t>Resoc Z-W-Vlaanderen</t>
  </si>
  <si>
    <t>0-19 en 60+ jaar</t>
  </si>
  <si>
    <t>20-59 jaar</t>
  </si>
  <si>
    <t>Resoc Zuid-West-Vlaanderen</t>
  </si>
  <si>
    <t>Provincie West-Vlaanderen en de West-Vlaamse RESOC's</t>
  </si>
  <si>
    <t>Data Werkblad 6 Jobratio</t>
  </si>
  <si>
    <t>Frankrijk</t>
  </si>
  <si>
    <t>Normaal Economisch Circuit zonder de Uitzendsector</t>
  </si>
  <si>
    <t>Aandeel provincie en RESOC's</t>
  </si>
  <si>
    <t>Aantal werkzoekenden per vacature</t>
  </si>
  <si>
    <t>Openstaand op het einde van de maand, top-15 sectoren</t>
  </si>
  <si>
    <t>Werkzoekendencategorie, geslacht, leeftijd, studieniveau, kansengroepen</t>
  </si>
  <si>
    <t>V10</t>
  </si>
  <si>
    <t>Per opleidingssector</t>
  </si>
  <si>
    <t>Uitstroom naar werk* per sector</t>
  </si>
  <si>
    <t>Evolutie van de door de VDAB ontvangen vacatures uit het NECzU per RESOC (1999-2011; 1999=100)</t>
  </si>
  <si>
    <t>Spanningsindicator: aantal werkzoekenden per openstaande vacature - Trend (gemiddelde laatste 12 maanden)</t>
  </si>
  <si>
    <t>Verkoper</t>
  </si>
  <si>
    <t>Huisbewaarder en schoonmaker</t>
  </si>
  <si>
    <t>Andere bureaubedienden</t>
  </si>
  <si>
    <t>Paramedicus, verzorging</t>
  </si>
  <si>
    <t>Metaalbewerker</t>
  </si>
  <si>
    <t>Ingenieur</t>
  </si>
  <si>
    <t>Technicus</t>
  </si>
  <si>
    <t>Bouwarbeider</t>
  </si>
  <si>
    <t>Kader privé-sector</t>
  </si>
  <si>
    <t>Vertegenwoordiger</t>
  </si>
  <si>
    <t>Andere hogere bedienden</t>
  </si>
  <si>
    <t>Hotel- en keukenpersoneel</t>
  </si>
  <si>
    <t>Evolutie aandeel laaggeschoolden in de NWWZ (jaargemiddelden)</t>
  </si>
  <si>
    <t>Evolutie aandeel allochtonen in de NWWZ (jaargemiddelden)</t>
  </si>
  <si>
    <t>Evolutie aandeel PmAH in de NWWZ (jaargemiddelden)</t>
  </si>
  <si>
    <t>Naam bedrijf</t>
  </si>
  <si>
    <t>Aantal bedreigde werknemers</t>
  </si>
  <si>
    <t>1.</t>
  </si>
  <si>
    <t>2.</t>
  </si>
  <si>
    <t>3.</t>
  </si>
  <si>
    <t>4.</t>
  </si>
  <si>
    <t>5.</t>
  </si>
  <si>
    <t>6.</t>
  </si>
  <si>
    <t>7.</t>
  </si>
  <si>
    <t>8.</t>
  </si>
  <si>
    <t>Gent &amp; Gentse rand</t>
  </si>
  <si>
    <t>Meetjesland-Leie &amp; Schelde</t>
  </si>
  <si>
    <t>Collectieve ontslagen - aantal betrokken werknemers (trend - cumul laatste 12 maanden)</t>
  </si>
  <si>
    <t>Trend -- gemiddelde laatste 4 kwartalen</t>
  </si>
  <si>
    <t>Economische werkloosheid - aantal personen (Trend - gemiddelde laatste 4 kwartalen)</t>
  </si>
  <si>
    <t>Economische werkloosheid - aantal personen (evolutie vanaf 2006; 2006Q1 = 100)</t>
  </si>
  <si>
    <t>De doelstellingen van de VDAB: uitstroom naar werk</t>
  </si>
  <si>
    <t>Doelstelling 2: uitstroom naar werk van werkzoekenden jonger dan 25 jaar</t>
  </si>
  <si>
    <t>Gemeten 12 maanden na instroom in de werkloosheid</t>
  </si>
  <si>
    <t>Uitgaande pendel</t>
  </si>
  <si>
    <t>%</t>
  </si>
  <si>
    <t>Top-5 pendelregio's</t>
  </si>
  <si>
    <t>Inkomende pendel</t>
  </si>
  <si>
    <t>Waals Gewest</t>
  </si>
  <si>
    <t>Pendelsaldo 2009</t>
  </si>
  <si>
    <t>Pendelsaldo 2008</t>
  </si>
  <si>
    <t>Socio-economische dataset</t>
  </si>
  <si>
    <t>I. Socio-economische gegevens</t>
  </si>
  <si>
    <t>Blad</t>
  </si>
  <si>
    <t>Omschrijving gegevens</t>
  </si>
  <si>
    <t>Totale bevolking</t>
  </si>
  <si>
    <t>Afhankelijkheidsratio - 0-19 jaar en 60+ t.o.v. 20-59 jaar</t>
  </si>
  <si>
    <t>Werkzaamheidsgraad</t>
  </si>
  <si>
    <t>Werkloosheidsgraad</t>
  </si>
  <si>
    <t>Activiteitsgraad</t>
  </si>
  <si>
    <t>Regionale in- en uitgaande pendel - 2009</t>
  </si>
  <si>
    <t>Economische werkloosheid - aantal personen</t>
  </si>
  <si>
    <t>II. Gegevens dienstverlening VDAB</t>
  </si>
  <si>
    <t>V1</t>
  </si>
  <si>
    <t>V2</t>
  </si>
  <si>
    <t>V3</t>
  </si>
  <si>
    <t>V4</t>
  </si>
  <si>
    <t>V5</t>
  </si>
  <si>
    <t>V6</t>
  </si>
  <si>
    <t>V7</t>
  </si>
  <si>
    <t>V8</t>
  </si>
  <si>
    <t>V9</t>
  </si>
  <si>
    <t xml:space="preserve">   Informatie over de gegevens</t>
  </si>
  <si>
    <t>Werkblad</t>
  </si>
  <si>
    <t xml:space="preserve">   Omschrijving gegevens</t>
  </si>
  <si>
    <t>De gegevens van 2000-2010 zijn gebaseerd op vaststellingen, vanaf 2011 gaat het over een prognose van het Federaal Planbureau.</t>
  </si>
  <si>
    <t>Doorstromingscoëfficiënt - 20-29 jaar/55-64 jaar</t>
  </si>
  <si>
    <t>Verhouding van de potentiële in- en uitstroom op de arbeidsmarkt afgaand op de verhouding tussen de jonge en oude leeftijdscategorieën op de arbeidsmarkt.</t>
  </si>
  <si>
    <t xml:space="preserve">In dit bestand is gekozen voor de ratio tussen de bevolking 20-29 jaar en de bevolking 55-64 jaar. Andere ratio's zijn mogelijk. Belangrijk is dat beide leeftijdsgroepen goed gedefinieerd zijn en eenzelfde klassebreedte (in leeftijdsjaren) hanteren. </t>
  </si>
  <si>
    <t>Als de coëfficiënt groter is dan 100% wil dit zeggen dat de leeftijdsklassen die de arbeidsmarkt zullen verlaten meer dan volledig vervangen worden door jonge instromers. Omgekeerd duidt een coëfficiënt lager dan 100% erop dat de bevolkingsstructuur de vervanging van uittreders niet volledig zal kunnen opvangen door jonge intreders. Een coëfficiënt gelijk aan 100% duidt aan dat de potentiële intreders en uittreders elkaar in evenwicht houden.</t>
  </si>
  <si>
    <t>Beroepsbevolking</t>
  </si>
  <si>
    <t>De beroepsbevolking bestaat uit diegenen die aan het werk zijn (werkenden) en zij die beschikbaar zijn voor een job en actief op zoek naar werk (niet-werkende werkzoekenden).</t>
  </si>
  <si>
    <t>De werkenden worden berekend als de som van de loontrekkenden, de zelfstandigen en de helpers. Dankzij het Datawarehouse Arbeidsmarkt en Sociale Bescherming bij de Kruispuntbank Sociale Zekerheid kan er gecorrigeerd worden voor dubbeltellingen.</t>
  </si>
  <si>
    <t>De niet-werkende werkzoekenden worden becijferd op basis van statistieken van de gewestelijke bemiddelingsinstanties (VDAB, Forem, Actiris) die worden gebundeld door de Rijksdienst voor Arbeidsvoorziening (RVA).</t>
  </si>
  <si>
    <t>De brondata zijn afkomstig van Steunpunt WSE. Nadien zijn de gegevens omgezet naar de VDAB28-sectorindeling.</t>
  </si>
  <si>
    <t xml:space="preserve">Jobratio - aantal jobs per 100 inwoners op arbeidsleeftijd (15-64 jaar) </t>
  </si>
  <si>
    <t>Het verschil tussen de werkende beroepsbevolking (cf. werkenden woonachtig in een regio) en de regionale werkgelegenheid (cf. werkend in een regio) is met name te verklaren door interregionale pendelstromen.</t>
  </si>
  <si>
    <t>Binnen de categorie van loontrekkenden kunnen we dus een groep van uitgaande pendelaars onderscheiden: zij die wonen in een bepaalde regio maar werken in een andere regio. Ook de inkomende pendelstromen kunnen onderscheiden worden: zij die werken in een bepaalde regio, maar wonen in een andere regio.</t>
  </si>
  <si>
    <t>Aangezien bij zelfstandigen de werkplaats wordt gelijkgesteld met de woonplaats worden voor de pendelstatistieken enkel de loontrekkenden weerhouden.</t>
  </si>
  <si>
    <t xml:space="preserve">Arbeiders kunnen tijdelijk werkloos worden wanneer er niet gewerkt kan worden omwille van economische redenen, weersomstandigheden, technische stoornissen, e.d. Om de evolutie van de conjunctuur op te volgen hanteren we hier enkel de tijdelijke werkloosheid om economische redenen. </t>
  </si>
  <si>
    <t>In 2009 nam de federale overheid verschillende crisismaatregelen, waaronder het openstellen van de tijdelijke werkloosheid voor bedienden. Deze maatregel geldt van 25 juni 2009 tot 31 december 2010, en kan een tijdreeksbreuk veroorzaken in de cijfers.</t>
  </si>
  <si>
    <t xml:space="preserve">De cijfers worden ingedeeld volgens werkplaats, en zijn maandgemiddelden per kwartaal. </t>
  </si>
  <si>
    <t>II. Dienstverlening VDAB</t>
  </si>
  <si>
    <t>Collectieve ontslagen gemeld aan VDAB</t>
  </si>
  <si>
    <t>Er wordt een overzicht gegeven van de bedrijven waarin een collectief ontslag werd doorgevoerd, de sector waarin ze actief zijn en het aantal werknemers dat bij de ontslagen betrokken zijn.</t>
  </si>
  <si>
    <t>Het gaat enkel om collectieve ontslagen waarvan de procedure volledig beschreven is, en dus niet de bedrijven die reeds de intentie tot collectief ontslag kenbaar hebben gemaakt, maar waar de sociale onderhandelingen nog niet zijn afgelopen.</t>
  </si>
  <si>
    <t>Een collectief ontslag is elk ontslag dat in de loop van een periode van 60 dagen een bepaald aantal werknemers treft. Dit aantal is afhankelijk van het aantal werknemers in het voorafgaande kalenderjaar: 10% van het personeel  in ondernemingen met tenminste 100 werknemers, 10 personen in ondernemingen met 21-99 werknemers, 6 personen bij 12-20 werknemers, de helft van het personeel bij ondernemingen met minder dan 12 werknemers.</t>
  </si>
  <si>
    <t>De regio is bepaald op basis van de vestigingsplaats van het bedrijf.</t>
  </si>
  <si>
    <t>Spanningsgraad</t>
  </si>
  <si>
    <t xml:space="preserve">Deze indicator is verhouding tussen het aantal beschikbare werkzoekenden  en het aantal openstaande vacatures op het einde van de maand, uit het normaal economisch circuit (NEC) zonder interim (AMI+jobmanager). </t>
  </si>
  <si>
    <t xml:space="preserve">De grafiek geeft de trend weer, gebaseerd op het gemiddelde van de laatste 12 maanden. </t>
  </si>
  <si>
    <t>De indicator is relevant om de spanning op de arbeidsmarkt te meten en om te zien of er sprake is van arbeidsreserve of arbeidskrapte. Hoe lager de indicator, hoe kleiner de arbeidsreserve en dus hoe groter de krapte (en vice versa)</t>
  </si>
  <si>
    <t>Aantal niet-werkende werkzoekenden (NWWZ)</t>
  </si>
  <si>
    <t xml:space="preserve">Deze werkloosheidsstatistieken komen uit Arvastat en zijn gebaseerd op het aantal niet-werkende werkzoekenden. Dit zijn de werkzoekenden met de hoogste graad van beschikbaarheid voor de arbeidsmarkt en gedefinieerd overeenkomstig de bepalingen van Eurostat (het EU-bureau voor de statistiek). </t>
  </si>
  <si>
    <t>In Vlaanderen wordt het dossier van de werkzoekende, ingeschreven bij de VDAB, als basis genomen. Het gaat om de toestand van deze dossiers op het einde van de maand.</t>
  </si>
  <si>
    <t>De betrokken cijfers zijn de jaargemiddelden.</t>
  </si>
  <si>
    <t>Uitstroom naar werk wordt berekend op het einde van de 6e maand na bepaling van de stock werkzoekenden behorend tot de kansengroepen (dezelfde categorieën als  DP 2-3-4)</t>
  </si>
  <si>
    <t>VDAB</t>
  </si>
  <si>
    <t>nacecodes, beginnend met</t>
  </si>
  <si>
    <t>omschrijving</t>
  </si>
  <si>
    <t>gegroepeerde sector</t>
  </si>
  <si>
    <t xml:space="preserve">01 02 05 10 11 12 13 14                </t>
  </si>
  <si>
    <t xml:space="preserve">01 Primaire sector                         </t>
  </si>
  <si>
    <t xml:space="preserve">1 primair  </t>
  </si>
  <si>
    <t xml:space="preserve">15 16                                  </t>
  </si>
  <si>
    <t xml:space="preserve">02 Dranken, voeding en tabak               </t>
  </si>
  <si>
    <t>2 secundair</t>
  </si>
  <si>
    <t xml:space="preserve">17 18 19                               </t>
  </si>
  <si>
    <t xml:space="preserve">03 Textiel, kleding en schoeisel           </t>
  </si>
  <si>
    <t xml:space="preserve">21 222 223                             </t>
  </si>
  <si>
    <t xml:space="preserve">04 Grafische nijverheid, papier en karton  </t>
  </si>
  <si>
    <t xml:space="preserve">23 24 25                               </t>
  </si>
  <si>
    <t xml:space="preserve">05 Chemie, rubber en kunststof             </t>
  </si>
  <si>
    <t xml:space="preserve">06 Vervaardiging van bouwmaterialen        </t>
  </si>
  <si>
    <t xml:space="preserve">27 28                                  </t>
  </si>
  <si>
    <t xml:space="preserve">07 Metaal                                  </t>
  </si>
  <si>
    <t xml:space="preserve">30 32 29 31 33                         </t>
  </si>
  <si>
    <t>08 Vervaardiging van machines en toestellen</t>
  </si>
  <si>
    <t xml:space="preserve">34 35                                  </t>
  </si>
  <si>
    <t xml:space="preserve">09 Vervaardiging van transportmiddelen     </t>
  </si>
  <si>
    <t xml:space="preserve">20 361))                               </t>
  </si>
  <si>
    <t xml:space="preserve">10 Hout- en meubelindustrie                </t>
  </si>
  <si>
    <t xml:space="preserve">362 363 364 365 366                    </t>
  </si>
  <si>
    <t xml:space="preserve">11 Overige industrie                       </t>
  </si>
  <si>
    <t xml:space="preserve">40 41 37 90                            </t>
  </si>
  <si>
    <t xml:space="preserve">12 Energie, water en afvalverwerking       </t>
  </si>
  <si>
    <t xml:space="preserve">13 Bouw                                    </t>
  </si>
  <si>
    <t xml:space="preserve">50 51 52                               </t>
  </si>
  <si>
    <t xml:space="preserve">14 Groot- en kleinhandel                   </t>
  </si>
  <si>
    <t xml:space="preserve">3 tertiair </t>
  </si>
  <si>
    <t xml:space="preserve">60 61 62 631 632 634 641               </t>
  </si>
  <si>
    <t xml:space="preserve">15 Transport, logistiek  en post           </t>
  </si>
  <si>
    <t xml:space="preserve">55 633                                 </t>
  </si>
  <si>
    <t xml:space="preserve">16 Horeca en toerisme                      </t>
  </si>
  <si>
    <t xml:space="preserve">221 921 922 924 642 72                 </t>
  </si>
  <si>
    <t xml:space="preserve">17 Informatica, media en telecom           </t>
  </si>
  <si>
    <t xml:space="preserve">65 66 67                               </t>
  </si>
  <si>
    <t xml:space="preserve">18 Financiële diensten                     </t>
  </si>
  <si>
    <t xml:space="preserve">73 741 742 743 744 747 70 71 746 748   </t>
  </si>
  <si>
    <t xml:space="preserve">19 Zakelijke dienstverlening               </t>
  </si>
  <si>
    <t xml:space="preserve">20 Uitzendbureaus en arbeidsbemiddeling    </t>
  </si>
  <si>
    <t xml:space="preserve">852 93 95 96 97                        </t>
  </si>
  <si>
    <t xml:space="preserve">21 Diensten aan personen                   </t>
  </si>
  <si>
    <t xml:space="preserve">923 925 926 927                        </t>
  </si>
  <si>
    <t xml:space="preserve">22 Ontspanning, cultuur en sport           </t>
  </si>
  <si>
    <t xml:space="preserve">4 quartair </t>
  </si>
  <si>
    <t xml:space="preserve">751 752 99 753                         </t>
  </si>
  <si>
    <t xml:space="preserve">23 Openbare besturen                       </t>
  </si>
  <si>
    <t xml:space="preserve">24 Onderwijs                               </t>
  </si>
  <si>
    <t xml:space="preserve">25 Gezondheidszorg                         </t>
  </si>
  <si>
    <t xml:space="preserve">26 Maatschappelijke dienstverlening        </t>
  </si>
  <si>
    <t xml:space="preserve">27 Overige dienstverlening                 </t>
  </si>
  <si>
    <t xml:space="preserve">overige                                </t>
  </si>
  <si>
    <t xml:space="preserve">28 Onbepaald                               </t>
  </si>
  <si>
    <t>5 onbepaald</t>
  </si>
  <si>
    <t>Normaal Economisch Circuit zonder interim (NECzI)</t>
  </si>
  <si>
    <t xml:space="preserve">NECzI = vast + tijdelijk circuit (zonder interim). </t>
  </si>
  <si>
    <t xml:space="preserve">Vast circuit: </t>
  </si>
  <si>
    <t xml:space="preserve">- gewoon: jobs met een contract voor onbepaalde of lange duur (inclusief jobs als zelfstandige); </t>
  </si>
  <si>
    <t xml:space="preserve">- werken en leren: startbanen + invoegbedrijven+ middenstandsopleiding + ondernemingsopleiding; </t>
  </si>
  <si>
    <t xml:space="preserve">- vervanging brugpensioen; </t>
  </si>
  <si>
    <t xml:space="preserve">Tijdelijk circuit: </t>
  </si>
  <si>
    <t xml:space="preserve">- tijdelijk: arbeidsovereenkomst voor korte duur; </t>
  </si>
  <si>
    <t xml:space="preserve">- studentenjobs; </t>
  </si>
  <si>
    <t>Data Werkblad 1</t>
  </si>
  <si>
    <t xml:space="preserve">2000 </t>
  </si>
  <si>
    <t>2008</t>
  </si>
  <si>
    <t>2009</t>
  </si>
  <si>
    <t>2010</t>
  </si>
  <si>
    <t xml:space="preserve">2020 </t>
  </si>
  <si>
    <t>vaststellingen</t>
  </si>
  <si>
    <t>prognose</t>
  </si>
  <si>
    <t>Vlaanderen</t>
  </si>
  <si>
    <t>West-Vlaanderen</t>
  </si>
  <si>
    <t>Vla</t>
  </si>
  <si>
    <t>0-14 jaar</t>
  </si>
  <si>
    <t>15-24 jaar</t>
  </si>
  <si>
    <t>25-49 jaar</t>
  </si>
  <si>
    <t>50-64 jaar</t>
  </si>
  <si>
    <t>65 jaar en +</t>
  </si>
  <si>
    <t>Brugge</t>
  </si>
  <si>
    <t>2001</t>
  </si>
  <si>
    <t>2002</t>
  </si>
  <si>
    <t>2003</t>
  </si>
  <si>
    <t>2004</t>
  </si>
  <si>
    <t>2005</t>
  </si>
  <si>
    <t>2006</t>
  </si>
  <si>
    <t>2007</t>
  </si>
  <si>
    <t>2011</t>
  </si>
  <si>
    <t>2012</t>
  </si>
  <si>
    <t>2013</t>
  </si>
  <si>
    <t>2014</t>
  </si>
  <si>
    <t>2015</t>
  </si>
  <si>
    <t>2016</t>
  </si>
  <si>
    <t>2017</t>
  </si>
  <si>
    <t>2018</t>
  </si>
  <si>
    <t>2019</t>
  </si>
  <si>
    <t>2020</t>
  </si>
  <si>
    <t>2021</t>
  </si>
  <si>
    <t>2022</t>
  </si>
  <si>
    <t>2023</t>
  </si>
  <si>
    <t>2024</t>
  </si>
  <si>
    <t>2025</t>
  </si>
  <si>
    <t>2026</t>
  </si>
  <si>
    <t>2027</t>
  </si>
  <si>
    <t>2028</t>
  </si>
  <si>
    <t>2029</t>
  </si>
  <si>
    <t>2030</t>
  </si>
  <si>
    <t>20-29 jaar</t>
  </si>
  <si>
    <t>55-64 jaar</t>
  </si>
  <si>
    <t>prov</t>
  </si>
  <si>
    <t>DC</t>
  </si>
  <si>
    <t>AR</t>
  </si>
  <si>
    <t>Data Werkblad 2</t>
  </si>
  <si>
    <t>Werkenden</t>
  </si>
  <si>
    <t>RESOC-Streektafel</t>
  </si>
  <si>
    <t>Oostende</t>
  </si>
  <si>
    <t>Westhoek</t>
  </si>
  <si>
    <t>Zuid-West-Vlaanderen</t>
  </si>
  <si>
    <t>Vlaams Gewest</t>
  </si>
  <si>
    <t>Werkzoekenden</t>
  </si>
  <si>
    <t>maand</t>
  </si>
  <si>
    <t>Antwerpen</t>
  </si>
  <si>
    <t>Mechelen</t>
  </si>
  <si>
    <t>Turnhout</t>
  </si>
  <si>
    <t>Halle-Vilvoorde</t>
  </si>
  <si>
    <t>Leuven</t>
  </si>
  <si>
    <t>Zuid-Oost-Vlaanderen</t>
  </si>
  <si>
    <t>Dender-Waas</t>
  </si>
  <si>
    <t>Meetjesland-Leiestreek</t>
  </si>
  <si>
    <t>Gent en rand</t>
  </si>
  <si>
    <t>Limburg</t>
  </si>
  <si>
    <t>Antwerpen (P)</t>
  </si>
  <si>
    <t>Vlaams-Brabant</t>
  </si>
  <si>
    <t>Oost-Vlaanderen</t>
  </si>
  <si>
    <t>Meetjesland</t>
  </si>
  <si>
    <t>Gent &amp; Rand</t>
  </si>
  <si>
    <t>Totaal</t>
  </si>
  <si>
    <t>aantal</t>
  </si>
  <si>
    <t>NWWZ</t>
  </si>
  <si>
    <t>Aantallen (duizenden)</t>
  </si>
  <si>
    <t>Niet-beroepsactieven</t>
  </si>
  <si>
    <t>M</t>
  </si>
  <si>
    <t>V</t>
  </si>
  <si>
    <t>Bron: Federaal Planbureau - Eigen bewerking</t>
  </si>
  <si>
    <t>Groei</t>
  </si>
  <si>
    <t>25-54 jaar</t>
  </si>
  <si>
    <t>aantal werkenden</t>
  </si>
  <si>
    <t>Primaire sector</t>
  </si>
  <si>
    <t>Secundaire sector</t>
  </si>
  <si>
    <t>Tertiaire sector</t>
  </si>
  <si>
    <t>Quartaire sector</t>
  </si>
  <si>
    <t>Sector</t>
  </si>
  <si>
    <t>Z-O-Vlaanderen</t>
  </si>
  <si>
    <t>Bron: Steunpunt WSE ism Dep. WSE - Bewerking door VDAB Studiedienst</t>
  </si>
  <si>
    <t>Bevolking op beroepsactieve leeftijd (20-64 jaar)  -  2009</t>
  </si>
  <si>
    <t>20-24 jaar</t>
  </si>
  <si>
    <t>werkzaam-heidsgraad</t>
  </si>
  <si>
    <t>werkloos-heidsgraad</t>
  </si>
  <si>
    <t>activiteits-graad</t>
  </si>
  <si>
    <t>Mannen</t>
  </si>
  <si>
    <t>Vrouwen</t>
  </si>
  <si>
    <t>werkzaamheidsgraad</t>
  </si>
  <si>
    <t>werkloosheidsgraad</t>
  </si>
  <si>
    <t>Werkzaamheidsgraad volgens leeftijd</t>
  </si>
  <si>
    <t>Werkzaamheidsgraad volgens geslacht</t>
  </si>
  <si>
    <t>Werkloosheidsgraad volgens leeftijd</t>
  </si>
  <si>
    <t>Werkloosheidsgraad volgens geslacht</t>
  </si>
  <si>
    <t>Maatschappelijke dienstverlening</t>
  </si>
  <si>
    <t>Dranken, voeding en tabak</t>
  </si>
  <si>
    <t>Textiel, kleding en schoeisel</t>
  </si>
  <si>
    <t>Grafische nijverheid, papier en karton</t>
  </si>
  <si>
    <t>Chemie, rubber en kunststof</t>
  </si>
  <si>
    <t>Vervaardiging van bouwmaterialen</t>
  </si>
  <si>
    <t>Metaal</t>
  </si>
  <si>
    <t>Vervaardiging van transportmiddelen</t>
  </si>
  <si>
    <t>Hout- en meubelindustrie</t>
  </si>
  <si>
    <t>Overige industrie</t>
  </si>
  <si>
    <t>Energie, water en afvalverwerking</t>
  </si>
  <si>
    <t>Bouw</t>
  </si>
  <si>
    <t>Groot- en kleinhandel</t>
  </si>
  <si>
    <t>Transport, logistiek en post</t>
  </si>
  <si>
    <t>Horeca en toerisme</t>
  </si>
  <si>
    <t>Informatica, media en telecom</t>
  </si>
  <si>
    <t>Financiële diensten</t>
  </si>
  <si>
    <t>Zakelijke dienstverlening</t>
  </si>
  <si>
    <t>Uitzendbureaus en arbeidsbemiddeling</t>
  </si>
  <si>
    <t>Diensten aan personen</t>
  </si>
  <si>
    <t>Ontspanning, cultuur en sport</t>
  </si>
  <si>
    <t>Openbare besturen</t>
  </si>
  <si>
    <t>Onderwijs</t>
  </si>
  <si>
    <t>Gezondheidszorg</t>
  </si>
  <si>
    <t>Overige dienstverlening</t>
  </si>
  <si>
    <t>Verv. van machines en toestellen</t>
  </si>
  <si>
    <t>Evolutie van de werkende bevolking (20-64 jaar) tussen 2006 en 2010</t>
  </si>
  <si>
    <t>Gent</t>
  </si>
  <si>
    <t>werkenden</t>
  </si>
  <si>
    <t>Brussel</t>
  </si>
  <si>
    <t>wonend in</t>
  </si>
  <si>
    <t>en werkend buiten</t>
  </si>
  <si>
    <t>werkend in</t>
  </si>
  <si>
    <t>en wonend buiten</t>
  </si>
  <si>
    <t>Z-W-Vlaanderen</t>
  </si>
  <si>
    <t>Roeselare-Tielt</t>
  </si>
  <si>
    <t>Bron: Studiedienst VDAB</t>
  </si>
  <si>
    <t>een groene kleur minstens 30% hoger</t>
  </si>
  <si>
    <t xml:space="preserve">Een rode kleur betekent dat een (sub)sectoraal aandeel minstens 30% lager is dan het totaal aandeel t.o.v. Vlaanderen, </t>
  </si>
  <si>
    <t>Evolutie Werkzaamheidsgraad</t>
  </si>
  <si>
    <t>RESOC</t>
  </si>
  <si>
    <t>Doelstelling 3: uitstroom naar werk van werkzoekenden tussen 25 en 50 jaar</t>
  </si>
  <si>
    <t>Doelstelling 4: uitstroom naar werk van werkzoekenden ouder dan 50 jaar</t>
  </si>
  <si>
    <t>Doelstelling 5: uitstroom naar werk van werkzoekenden &gt; 1 jaar werkloos</t>
  </si>
  <si>
    <t>Doelstelling 6: uitstroom naar werk van werkzoekenden uit de kansengroepen</t>
  </si>
  <si>
    <t>Gemeten 6 maanden na instroom in stock</t>
  </si>
  <si>
    <t>Gemeten 6 maanden na collectief ontslag</t>
  </si>
  <si>
    <t>Doelstelling 7: uitstroom naar werk van werkzoekenden na een collectief ontslag</t>
  </si>
  <si>
    <t>Doelstelling 12: uitstroom naar werk van werkzoekenden na een competentieversterkende actie</t>
  </si>
  <si>
    <t>Gemeten 6 maanden na einde van de actie</t>
  </si>
  <si>
    <t>Unieke cursisten per RESOC en opleidingssector (april 2011-maart 2012)</t>
  </si>
  <si>
    <t xml:space="preserve">Totaal aantal cursisten </t>
  </si>
  <si>
    <t>% tov Vlaanderen</t>
  </si>
  <si>
    <t>% in provincie</t>
  </si>
  <si>
    <t xml:space="preserve">Aandeel per sector </t>
  </si>
  <si>
    <t>TERTIAIRE SECTOR</t>
  </si>
  <si>
    <t>SOCIAL PROFIT</t>
  </si>
  <si>
    <t>ALGEMENE VORMING</t>
  </si>
  <si>
    <t>BOUW</t>
  </si>
  <si>
    <t>METAAL</t>
  </si>
  <si>
    <t>VERVOER</t>
  </si>
  <si>
    <t>SCHOONMAAK</t>
  </si>
  <si>
    <t>LOGISTIEK</t>
  </si>
  <si>
    <t>HAVEN - MARITIEME - EXPEDITIE</t>
  </si>
  <si>
    <t>INDUSTRIELE AUTOMATISERING</t>
  </si>
  <si>
    <t>VERKOOP</t>
  </si>
  <si>
    <t>HORECA</t>
  </si>
  <si>
    <t>ANDERE SECTOREN</t>
  </si>
  <si>
    <t>Procentueel verschil per sector</t>
  </si>
  <si>
    <t>Midden-Limburg</t>
  </si>
  <si>
    <t>West-Limburg</t>
  </si>
  <si>
    <t>Zuid-Limburg</t>
  </si>
  <si>
    <t>Noord-Limburg</t>
  </si>
  <si>
    <t>Maasland</t>
  </si>
  <si>
    <t>Doelstelling Pact 2020</t>
  </si>
  <si>
    <t xml:space="preserve">V3 spanningsindicator </t>
  </si>
  <si>
    <t>V2  Vacatures</t>
  </si>
  <si>
    <t>V5 NWWZ</t>
  </si>
  <si>
    <t>V6 NWWZ</t>
  </si>
  <si>
    <t>&lt;25 jaar</t>
  </si>
  <si>
    <t>25-50 jaar</t>
  </si>
  <si>
    <t>50 jaar en meer</t>
  </si>
  <si>
    <t>totaal</t>
  </si>
  <si>
    <t>WZUA</t>
  </si>
  <si>
    <t>Beroepinschakelingstijd (BIT)</t>
  </si>
  <si>
    <t>Vrij Ingeschreven</t>
  </si>
  <si>
    <t>Andere</t>
  </si>
  <si>
    <t>Man</t>
  </si>
  <si>
    <t>Vrouw</t>
  </si>
  <si>
    <t>Laag</t>
  </si>
  <si>
    <t>Midden</t>
  </si>
  <si>
    <t>Hoog</t>
  </si>
  <si>
    <t>Uitstroom naar werk na een collectief ontslag - doelstelling 7 Beheersovereenkomst VDAB</t>
  </si>
  <si>
    <t>Data Werkblad V7 Collectieve pntslagen</t>
  </si>
  <si>
    <t>Vlaanderen (rechteras)</t>
  </si>
  <si>
    <t>Limburg (linkeras)</t>
  </si>
  <si>
    <t>objectief BO</t>
  </si>
  <si>
    <t>objectief JOP</t>
  </si>
  <si>
    <t xml:space="preserve">Index evolutie per kwartaal </t>
  </si>
  <si>
    <t>I</t>
  </si>
  <si>
    <t>II</t>
  </si>
  <si>
    <t>III</t>
  </si>
  <si>
    <t>IV</t>
  </si>
  <si>
    <t>Prov. Antwerpen</t>
  </si>
  <si>
    <t>Data Werkblad 9  Economische werkloosheid</t>
  </si>
  <si>
    <t>Gemiddelde laatste 4 kwartalen</t>
  </si>
  <si>
    <t>* Uitstroom naar werk na een competentieversterkende actie</t>
  </si>
  <si>
    <t>Data Werkblad V11 IBO</t>
  </si>
  <si>
    <t>objectief</t>
  </si>
  <si>
    <t>Houtbewerker</t>
  </si>
  <si>
    <t>Werknemer verkeer</t>
  </si>
  <si>
    <t xml:space="preserve">Brugge </t>
  </si>
  <si>
    <t xml:space="preserve">Oostende </t>
  </si>
  <si>
    <t xml:space="preserve">Westhoek </t>
  </si>
  <si>
    <t>Evolutie aantal NWWZ in Vlaanderen per provincie (jaargemiddelden; 2000=100)</t>
  </si>
  <si>
    <t>Evolutie aantal NWWZ in West-Vlaanderen per RESOC (jaargemiddelden; 2000=100)</t>
  </si>
  <si>
    <t>10 Hout- en meubelindustrie</t>
  </si>
  <si>
    <t>02 Dranken, voeding en tabak</t>
  </si>
  <si>
    <t>07 Metaal</t>
  </si>
  <si>
    <t>Tyber</t>
  </si>
  <si>
    <t>03 Textiel, kleding en schoeisel</t>
  </si>
  <si>
    <t>9.</t>
  </si>
  <si>
    <t>10.</t>
  </si>
  <si>
    <t>11.</t>
  </si>
  <si>
    <t>12.</t>
  </si>
  <si>
    <t>Provincie West-Vlaanderen</t>
  </si>
  <si>
    <t>Evolutie aantal IBO's in West-Vlaanderen</t>
  </si>
  <si>
    <t>V 11</t>
  </si>
  <si>
    <t>IBO's</t>
  </si>
  <si>
    <t>Alle personen die volgens de administratieve gegevens in de vermelde regio wonen.</t>
  </si>
  <si>
    <t>De afhankelijkheidsratio is de verhouding tussen de bevolking buiten beroepsactieve leeftijd (0-19 jaar en 65-plus) en de bevolking op beroepsactieve leeftijd (20-64 jaar).</t>
  </si>
  <si>
    <t>Deze verhouding meet dus de druk van de inactieve bevolking op de potentiële beroepsbevolking. Een ratio kleiner dan 100 wil zeggen dat er meer personen op beroepsactieve leeftijd zijn dan personen buiten beroepsactieve leeftijd, wat gunstig is. Een ongunstige verhouding inactief-actief zet de sociale zekerheid onder druk, want een vergrijzende samenleving kan rekenen op een meerkost voor o.a. de wettelijke pensioenen en de gezondheidszorg, die door de huidige werkende generatie moet gefinancierd worden (repartitiestelsel).</t>
  </si>
  <si>
    <t>Alle personen tussen 20 en 64 jaar die in de vermelde regio wonen. Hiermee stemmen we de leeftijdsgrenzen van de bevolking op beroepsactieve leeftijd af op de nieuwe doelstellingen van Vlaanderen in Actie, het Pact 2020, en de Europese langetermijnstartegie van de Europese Unie (EU2020)</t>
  </si>
  <si>
    <t>Het aandeel werkenden in de totale bevolking op beroepsactieve leeftijd (20-64 jaar)</t>
  </si>
  <si>
    <t xml:space="preserve">Het aandeel niet-werkende werkzoekenden (15-64 jaar) in de beroepsbevolking, dus de werkenden en de nwwz (20-64 jaar). </t>
  </si>
  <si>
    <t>Het aandeel van de beroepsbevolking in de totale bevolking op  beroepsactieve leeftijd (20-64 jaar)</t>
  </si>
  <si>
    <t>Densiteit van de werkende bevolking - 2010</t>
  </si>
  <si>
    <t>De densiteit is het aantal werkenden per 1.000 inwoners op beroepsactieve leeftijd.</t>
  </si>
  <si>
    <t>Dit vertoont dus een sterke gelijkenis met de manier op de werkzaamheidsgraad wordt berekend. Het is daarom zowel een indicatie van de hoogte van de globale tewerkstelling in een regio, maar ook in welke sectoren de inwoners relatief veel of weinig werken. Door rekening te houden met het aantal inwoners schept dit een meer genuanceerd beeld dan louter het aandeel van een sector binnen het totaal van een regio, en zo zijn interregionale vergelijkingen zinvoller.</t>
  </si>
  <si>
    <t>In de gegevens wordt uitgegaan van de woonplaats van de werkende. Het gaat over het totale  werkende bevolking, dus alle statuten (loontrekkend, zelfstandig en helper)</t>
  </si>
  <si>
    <t>Het procentueel verschil tussen het aantal werkenden in 2010 ten opzichte van 2006.</t>
  </si>
  <si>
    <t>ANDERSTALIGEN</t>
  </si>
  <si>
    <t xml:space="preserve">Bruto AR </t>
  </si>
  <si>
    <t>niet-werkenden</t>
  </si>
  <si>
    <t>Netto afhankelijkheidsratio - niet-werkenden t.o.v. werkenden</t>
  </si>
  <si>
    <t>Afhankelijkheidsratio - 0-20 jaar en 60+ t.o.v. 20-59 jaar</t>
  </si>
  <si>
    <t>Werkloosheidsgraad &amp; werkzaamheidsgraad</t>
  </si>
  <si>
    <t>Pendelsaldo 2010</t>
  </si>
  <si>
    <t>Q3/11</t>
  </si>
  <si>
    <t>Q4/11</t>
  </si>
  <si>
    <t>Q1/12</t>
  </si>
  <si>
    <t>Q2/12</t>
  </si>
  <si>
    <t>Aantal ontvangen vacatures (zonder uitzendsector) - 2012</t>
  </si>
  <si>
    <t>Aantal door de VDAB ontvangen vacatures uit het NECzU per RESOC en hoofdsector (2012)</t>
  </si>
  <si>
    <t>Midden-West-Vlaanderen</t>
  </si>
  <si>
    <t>Roeselare</t>
  </si>
  <si>
    <t>Top 15 openstaande vacatures op het einde van de maand per RESOC - gemiddelde 2012</t>
  </si>
  <si>
    <t>Informaticus</t>
  </si>
  <si>
    <t>NWWZ volgens werkzoekendencategorie (jaargemiddelde 2012)</t>
  </si>
  <si>
    <t>NWWZ volgens geslacht (jaargemiddelde 2012)</t>
  </si>
  <si>
    <t>Arvastat-werkloosheidsgraad volgens geslacht (jaargemiddelde 2012)</t>
  </si>
  <si>
    <t>NWWZ volgens leeftijd (jaargemiddelde 2012)</t>
  </si>
  <si>
    <t>Arvastat-werkloosheidsgraad volgens leeftijd (jaargemiddelde 2012)</t>
  </si>
  <si>
    <t>NWWZ volgens studieniveau (jaargemiddelde 2012)</t>
  </si>
  <si>
    <t>Aantal NWWZ in West-Vlaanderen per RESOC (jaargemiddelde 2012)</t>
  </si>
  <si>
    <t xml:space="preserve">Antwerpen </t>
  </si>
  <si>
    <t xml:space="preserve">Limburg </t>
  </si>
  <si>
    <t>Imperial Tobacco Menen</t>
  </si>
  <si>
    <t>Balta Industries</t>
  </si>
  <si>
    <t>Mewaf International</t>
  </si>
  <si>
    <t>De Rese Roger</t>
  </si>
  <si>
    <t>Schlegel</t>
  </si>
  <si>
    <t>Verlimas</t>
  </si>
  <si>
    <t>Verstraete-Hahn</t>
  </si>
  <si>
    <t>Biover</t>
  </si>
  <si>
    <t>14 Groot- en kleinhandel</t>
  </si>
  <si>
    <t>Byttebier Home Textiles</t>
  </si>
  <si>
    <t>De Branding</t>
  </si>
  <si>
    <t>25 Gezondheidszorg</t>
  </si>
  <si>
    <t>Isocab Metaal/Bavikhove Metaal</t>
  </si>
  <si>
    <t>Parts &amp; Components</t>
  </si>
  <si>
    <t>09 Vervaardiging van transportmiddelen</t>
  </si>
  <si>
    <t>13.</t>
  </si>
  <si>
    <t>volledig uitgevoerd</t>
  </si>
  <si>
    <t>Totaal - volledig uitgevoerd</t>
  </si>
  <si>
    <t>Collectieve ontslagen in 2012</t>
  </si>
  <si>
    <t xml:space="preserve">Collectieve ontslagen (uitgevoerd in 2012) - aandeel per RESOC </t>
  </si>
  <si>
    <t xml:space="preserve"> Vlaanderen</t>
  </si>
  <si>
    <t xml:space="preserve"> Antwerpen</t>
  </si>
  <si>
    <t xml:space="preserve"> Oost-Vlaanderen</t>
  </si>
  <si>
    <t xml:space="preserve"> West-Vlaanderen</t>
  </si>
  <si>
    <t xml:space="preserve"> Vlaams-Brabant</t>
  </si>
  <si>
    <t xml:space="preserve"> Limburg</t>
  </si>
  <si>
    <t>Data Werkblad V8 Beheersovereenkomst</t>
  </si>
  <si>
    <r>
      <t xml:space="preserve">Doelstelling 12: </t>
    </r>
    <r>
      <rPr>
        <b/>
        <sz val="12"/>
        <color indexed="42"/>
        <rFont val="Calibri"/>
        <family val="2"/>
      </rPr>
      <t>uitstroom naar werk van werkzoekenden na een competentieversterkende actie</t>
    </r>
  </si>
  <si>
    <t>Unieke cursisten per RESOC en opleidingssector (januari-december 2012)</t>
  </si>
  <si>
    <t>ELEKTRICITEIT</t>
  </si>
  <si>
    <t>TRAJECTWERKING - Oriëntatie</t>
  </si>
  <si>
    <t>HOUT</t>
  </si>
  <si>
    <t>CONFECTIE - VORMGEVING</t>
  </si>
  <si>
    <t>VOEDING</t>
  </si>
  <si>
    <t>Aantal IBO's in West-Vlaanderen per RESOC (2012)</t>
  </si>
  <si>
    <t>Netto afhankelijkheidsratio: aantal niet-werkenden t.o.v. aantal werkenden (totale bevolking)</t>
  </si>
  <si>
    <t>Aantal door de VDAB ontvangen vacatures - 2012</t>
  </si>
  <si>
    <t>Ontvangen vacatures per sector - 2012</t>
  </si>
  <si>
    <t>Spanningsindicator - 1999-2012</t>
  </si>
  <si>
    <t>Openstaande vacatures per beroepsgroep - 2012</t>
  </si>
  <si>
    <t>Aantal NWWZ (jaargemiddelde) - 2012</t>
  </si>
  <si>
    <t>Aandeel NWWZ volgens diverse parameters - 2012</t>
  </si>
  <si>
    <t>Collectieve ontslagen - 2012</t>
  </si>
  <si>
    <t>Unieke cursisten - 2012</t>
  </si>
  <si>
    <t>Uitstroom naar werk na een competentieversterkende actie - 2012</t>
  </si>
  <si>
    <t>Evolutie van het aantal IBO's in de provincie (2007-2012)</t>
  </si>
  <si>
    <t>Aantal IBO's per RESOC (2012)</t>
  </si>
  <si>
    <t>SOLLICITATIE TRAINING</t>
  </si>
  <si>
    <t xml:space="preserve">De ratio is het aantal werkenden per 1.000 inwoners op beroepsactieve leeftijd (20-64 jaar) </t>
  </si>
  <si>
    <t>Een rode kleur betekent dat de ratio in een regio minstens 5% lager ligt dan in Vlaanderen, een groene kleur 5% hoger.</t>
  </si>
  <si>
    <t xml:space="preserve">Jobratio - aantal jobs per 1.000 inwoners op arbeidsleeftijd (20-64 jaar) </t>
  </si>
  <si>
    <t>DC 2013</t>
  </si>
  <si>
    <t>AR 2013</t>
  </si>
  <si>
    <t>NAR 2012</t>
  </si>
  <si>
    <t>2000-2013: vaststellingen, vanaf 2014: prognose</t>
  </si>
  <si>
    <r>
      <t xml:space="preserve">Groei per leeftijdsgroep </t>
    </r>
    <r>
      <rPr>
        <b/>
        <sz val="11"/>
        <color indexed="42"/>
        <rFont val="Calibri"/>
        <family val="2"/>
      </rPr>
      <t>(2000-2013)</t>
    </r>
  </si>
  <si>
    <t>Bevolking op beroepsactieve leeftijd (20-64 jaar)  -  2012</t>
  </si>
  <si>
    <t>Aantal</t>
  </si>
  <si>
    <t>Graad</t>
  </si>
  <si>
    <t>Vlaanderen (Vlaams Gewest)</t>
  </si>
  <si>
    <t>WSE(42) -sectoren</t>
  </si>
  <si>
    <t>s01</t>
  </si>
  <si>
    <t>s02</t>
  </si>
  <si>
    <t>Textiel en kleding</t>
  </si>
  <si>
    <t>s03</t>
  </si>
  <si>
    <t>Grafische nijverheid</t>
  </si>
  <si>
    <t>s04</t>
  </si>
  <si>
    <t>Chemische industrie</t>
  </si>
  <si>
    <t>s05</t>
  </si>
  <si>
    <t>Rubber- en kunststofnijverheid</t>
  </si>
  <si>
    <t>s06</t>
  </si>
  <si>
    <t>s07</t>
  </si>
  <si>
    <t>Metallurgie</t>
  </si>
  <si>
    <t>s08</t>
  </si>
  <si>
    <t>Vervaardiging van metaalproducten</t>
  </si>
  <si>
    <t>s09</t>
  </si>
  <si>
    <t>Vervaardiging van informatica en elektronische producten</t>
  </si>
  <si>
    <t>s10</t>
  </si>
  <si>
    <t>Vervaardiging van (elektrische) apparaten en werktuigen</t>
  </si>
  <si>
    <t>s11</t>
  </si>
  <si>
    <t>s12</t>
  </si>
  <si>
    <t>Houtindustrie en meubels</t>
  </si>
  <si>
    <t>s13</t>
  </si>
  <si>
    <t>s14</t>
  </si>
  <si>
    <t>Energie en water</t>
  </si>
  <si>
    <t>s15</t>
  </si>
  <si>
    <t>Afval en recyclage</t>
  </si>
  <si>
    <t>s16</t>
  </si>
  <si>
    <t>t01</t>
  </si>
  <si>
    <t>Reparatie en installatie van machines en consumentenartikelen</t>
  </si>
  <si>
    <t>t02</t>
  </si>
  <si>
    <t>Garagewezen</t>
  </si>
  <si>
    <t>t03</t>
  </si>
  <si>
    <t>Groothandel en handelsbemiddeling</t>
  </si>
  <si>
    <t>t04</t>
  </si>
  <si>
    <t>Kleinhandel</t>
  </si>
  <si>
    <t>t05</t>
  </si>
  <si>
    <t>Transport</t>
  </si>
  <si>
    <t>t06</t>
  </si>
  <si>
    <t>Logistiek</t>
  </si>
  <si>
    <t>t07</t>
  </si>
  <si>
    <t>Post</t>
  </si>
  <si>
    <t>t08</t>
  </si>
  <si>
    <t>t09</t>
  </si>
  <si>
    <t>Informatie en media</t>
  </si>
  <si>
    <t>t10</t>
  </si>
  <si>
    <t>Telecommunicatie</t>
  </si>
  <si>
    <t>t11</t>
  </si>
  <si>
    <t xml:space="preserve">Informaticatechnologie </t>
  </si>
  <si>
    <t>t12</t>
  </si>
  <si>
    <t>t13</t>
  </si>
  <si>
    <t>Consultancy en wetenschappelijke activiteiten</t>
  </si>
  <si>
    <t>t14</t>
  </si>
  <si>
    <t>t15</t>
  </si>
  <si>
    <t>Onderhoud van gebouwen, tuinen en landschapsverzorging</t>
  </si>
  <si>
    <t>t16</t>
  </si>
  <si>
    <t>Overige zakelijke dienstverlening</t>
  </si>
  <si>
    <t>t17</t>
  </si>
  <si>
    <t>Overige diensten aan personen</t>
  </si>
  <si>
    <t>q01</t>
  </si>
  <si>
    <t>Recreatie, cultuur en sport</t>
  </si>
  <si>
    <t>q02</t>
  </si>
  <si>
    <t>Openbaar bestuur</t>
  </si>
  <si>
    <t>q03</t>
  </si>
  <si>
    <t>Algemene overheidsdiensten</t>
  </si>
  <si>
    <t>q04</t>
  </si>
  <si>
    <t>Verplichte sociale verzekering</t>
  </si>
  <si>
    <t>q05</t>
  </si>
  <si>
    <t>q06</t>
  </si>
  <si>
    <t>q07</t>
  </si>
  <si>
    <t>q08</t>
  </si>
  <si>
    <t>Belangenvertegenwoordiging</t>
  </si>
  <si>
    <t>Ratio werkende bevolking (20-64 jaar) -  2012</t>
  </si>
  <si>
    <t>Evolutie van de werkende bevolking (20-64 jaar) tussen 2006 en 2012</t>
  </si>
  <si>
    <t>Een rode kleur betekent dat de evolutie van een regio minstens 3 procent lager is dan in Vlaanderen, een groene kleur 3 procent hoger.</t>
  </si>
  <si>
    <t xml:space="preserve">Evolutie in procentueel verschil van aantal werkenden in 2012 t.o.v. 2006 </t>
  </si>
  <si>
    <t>Onbekend</t>
  </si>
  <si>
    <t>Totaal aantal jobs per sector - 2012</t>
  </si>
  <si>
    <t>Ratio jobs (totaal) per sector - 2012</t>
  </si>
  <si>
    <t>Ratio loontrekkende jobs per sector - 2012</t>
  </si>
  <si>
    <t>Ratio jobs van zelfstandigen en helpers per sector - 2012</t>
  </si>
  <si>
    <t>Q3/12</t>
  </si>
  <si>
    <t>Q4/12</t>
  </si>
  <si>
    <t>Q1/13</t>
  </si>
  <si>
    <t>Q2/13</t>
  </si>
  <si>
    <t>Q3/13</t>
  </si>
  <si>
    <t>Q4/13</t>
  </si>
  <si>
    <t>Q1/14</t>
  </si>
  <si>
    <t>Regionale in- en uitgaande pendel - 2012</t>
  </si>
  <si>
    <t>Pendelsaldo 2012</t>
  </si>
  <si>
    <t>Pendelsaldo 2011</t>
  </si>
  <si>
    <t>laatste update: december 2014</t>
  </si>
  <si>
    <t>Bevolking op beroepsactieve leeftijd (15-64 jaar)  -  2012</t>
  </si>
  <si>
    <t>Ratio werkende bevolking - 2012</t>
  </si>
  <si>
    <t>Jobratio - 2007-2012</t>
  </si>
  <si>
    <t>Aantal jobs per 1.000 inwoners op arbeidsleeftijd (15-64 jaar)</t>
  </si>
  <si>
    <t>Ratio van jobs zelfstandigen en helpers per sector - 2012</t>
  </si>
  <si>
    <t>&amp; de Westvlaamse RESOC's</t>
  </si>
  <si>
    <t>Provincie West-Vlaanderen en de Westvlaamse RESOC's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</si>
</sst>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0.0%;\-0.0%;0%"/>
    <numFmt numFmtId="166" formatCode="0.0"/>
    <numFmt numFmtId="167" formatCode="#,##0.0"/>
    <numFmt numFmtId="168" formatCode="0.0%"/>
    <numFmt numFmtId="169" formatCode="\+#,##0;\-#,##0"/>
    <numFmt numFmtId="170" formatCode="\+0.0%;0%;\-0.0%"/>
    <numFmt numFmtId="171" formatCode="_(* #,##0.0_);_(* \(#,##0.0\);_(* &quot;-&quot;??_);_(@_)"/>
    <numFmt numFmtId="172" formatCode="_-* #,##0.0\ _€_-;\-* #,##0.0\ _€_-;_-* &quot;-&quot;??\ _€_-;_-@_-"/>
    <numFmt numFmtId="173" formatCode="#,##0.0000"/>
    <numFmt numFmtId="174" formatCode="\+0.0;\-0.0"/>
  </numFmts>
  <fonts count="124">
    <font>
      <sz val="10"/>
      <name val="Arial"/>
      <family val="2"/>
    </font>
    <font>
      <sz val="8"/>
      <name val="Arial"/>
      <family val="2"/>
    </font>
    <font>
      <sz val="10"/>
      <color indexed="9"/>
      <name val="Calibri"/>
      <family val="2"/>
    </font>
    <font>
      <b/>
      <sz val="14"/>
      <color indexed="9"/>
      <name val="Calibri"/>
      <family val="2"/>
    </font>
    <font>
      <sz val="10"/>
      <color indexed="18"/>
      <name val="Calibri"/>
      <family val="2"/>
    </font>
    <font>
      <b/>
      <sz val="10"/>
      <color indexed="9"/>
      <name val="Calibri"/>
      <family val="2"/>
    </font>
    <font>
      <b/>
      <sz val="11"/>
      <color indexed="18"/>
      <name val="Calibri"/>
      <family val="2"/>
    </font>
    <font>
      <u val="single"/>
      <sz val="10"/>
      <color indexed="12"/>
      <name val="Arial"/>
      <family val="2"/>
    </font>
    <font>
      <sz val="12"/>
      <color indexed="18"/>
      <name val="Calibri"/>
      <family val="2"/>
    </font>
    <font>
      <b/>
      <sz val="10"/>
      <color indexed="18"/>
      <name val="Calibri"/>
      <family val="2"/>
    </font>
    <font>
      <sz val="10"/>
      <name val="Calibri"/>
      <family val="2"/>
    </font>
    <font>
      <b/>
      <sz val="11"/>
      <color indexed="9"/>
      <name val="Calibri"/>
      <family val="2"/>
    </font>
    <font>
      <b/>
      <sz val="12"/>
      <color indexed="9"/>
      <name val="Calibri"/>
      <family val="2"/>
    </font>
    <font>
      <b/>
      <sz val="10"/>
      <name val="Arial"/>
      <family val="2"/>
    </font>
    <font>
      <sz val="10"/>
      <color indexed="55"/>
      <name val="Arial"/>
      <family val="2"/>
    </font>
    <font>
      <sz val="8"/>
      <color indexed="12"/>
      <name val="Arial"/>
      <family val="2"/>
    </font>
    <font>
      <sz val="8"/>
      <color indexed="53"/>
      <name val="Arial"/>
      <family val="2"/>
    </font>
    <font>
      <b/>
      <sz val="10"/>
      <color indexed="48"/>
      <name val="Arial"/>
      <family val="2"/>
    </font>
    <font>
      <b/>
      <sz val="10"/>
      <color indexed="10"/>
      <name val="Arial"/>
      <family val="2"/>
    </font>
    <font>
      <b/>
      <sz val="10"/>
      <color indexed="23"/>
      <name val="Arial"/>
      <family val="2"/>
    </font>
    <font>
      <sz val="10"/>
      <color indexed="10"/>
      <name val="Arial"/>
      <family val="2"/>
    </font>
    <font>
      <sz val="10"/>
      <color indexed="48"/>
      <name val="Arial"/>
      <family val="2"/>
    </font>
    <font>
      <sz val="10"/>
      <color indexed="23"/>
      <name val="Arial"/>
      <family val="2"/>
    </font>
    <font>
      <sz val="10"/>
      <color indexed="53"/>
      <name val="Arial"/>
      <family val="2"/>
    </font>
    <font>
      <sz val="10"/>
      <color indexed="12"/>
      <name val="Arial"/>
      <family val="2"/>
    </font>
    <font>
      <i/>
      <sz val="11"/>
      <color indexed="18"/>
      <name val="Calibri"/>
      <family val="2"/>
    </font>
    <font>
      <sz val="11"/>
      <name val="Calibri"/>
      <family val="2"/>
    </font>
    <font>
      <sz val="10"/>
      <color indexed="22"/>
      <name val="Calibri"/>
      <family val="2"/>
    </font>
    <font>
      <sz val="9"/>
      <name val="Calibri"/>
      <family val="2"/>
    </font>
    <font>
      <sz val="11"/>
      <color indexed="9"/>
      <name val="Calibri"/>
      <family val="2"/>
    </font>
    <font>
      <sz val="11"/>
      <color indexed="22"/>
      <name val="Calibri"/>
      <family val="2"/>
    </font>
    <font>
      <sz val="13"/>
      <color indexed="55"/>
      <name val="Calibri"/>
      <family val="2"/>
    </font>
    <font>
      <sz val="13"/>
      <color indexed="22"/>
      <name val="Calibri"/>
      <family val="2"/>
    </font>
    <font>
      <sz val="13"/>
      <name val="Calibri"/>
      <family val="2"/>
    </font>
    <font>
      <sz val="10"/>
      <color indexed="55"/>
      <name val="Calibri"/>
      <family val="2"/>
    </font>
    <font>
      <sz val="11"/>
      <color indexed="55"/>
      <name val="Calibri"/>
      <family val="2"/>
    </font>
    <font>
      <sz val="12"/>
      <name val="Calibri"/>
      <family val="2"/>
    </font>
    <font>
      <b/>
      <sz val="10"/>
      <color indexed="42"/>
      <name val="Arial"/>
      <family val="2"/>
    </font>
    <font>
      <b/>
      <sz val="13"/>
      <color indexed="42"/>
      <name val="Calibri"/>
      <family val="2"/>
    </font>
    <font>
      <b/>
      <sz val="11"/>
      <color indexed="42"/>
      <name val="Calibri"/>
      <family val="2"/>
    </font>
    <font>
      <b/>
      <sz val="12"/>
      <color indexed="42"/>
      <name val="Calibri"/>
      <family val="2"/>
    </font>
    <font>
      <b/>
      <sz val="10"/>
      <color indexed="42"/>
      <name val="Calibri"/>
      <family val="2"/>
    </font>
    <font>
      <i/>
      <sz val="11"/>
      <color indexed="42"/>
      <name val="Calibri"/>
      <family val="2"/>
    </font>
    <font>
      <sz val="10"/>
      <color indexed="42"/>
      <name val="Calibri"/>
      <family val="2"/>
    </font>
    <font>
      <sz val="11"/>
      <color indexed="42"/>
      <name val="Calibri"/>
      <family val="2"/>
    </font>
    <font>
      <sz val="12"/>
      <color indexed="42"/>
      <name val="Calibri"/>
      <family val="2"/>
    </font>
    <font>
      <b/>
      <i/>
      <sz val="11"/>
      <color indexed="42"/>
      <name val="Calibri"/>
      <family val="2"/>
    </font>
    <font>
      <b/>
      <sz val="12"/>
      <color indexed="42"/>
      <name val="Arial"/>
      <family val="2"/>
    </font>
    <font>
      <sz val="9"/>
      <color indexed="42"/>
      <name val="Calibri"/>
      <family val="2"/>
    </font>
    <font>
      <b/>
      <sz val="9"/>
      <color indexed="42"/>
      <name val="Calibri"/>
      <family val="2"/>
    </font>
    <font>
      <b/>
      <sz val="14"/>
      <color indexed="42"/>
      <name val="Calibri"/>
      <family val="2"/>
    </font>
    <font>
      <sz val="11"/>
      <name val="Arial"/>
      <family val="2"/>
    </font>
    <font>
      <sz val="14"/>
      <name val="Arial"/>
      <family val="2"/>
    </font>
    <font>
      <sz val="10"/>
      <color indexed="45"/>
      <name val="Calibri"/>
      <family val="2"/>
    </font>
    <font>
      <b/>
      <sz val="14"/>
      <color indexed="45"/>
      <name val="Calibri"/>
      <family val="2"/>
    </font>
    <font>
      <b/>
      <sz val="10"/>
      <color indexed="45"/>
      <name val="Calibri"/>
      <family val="2"/>
    </font>
    <font>
      <u val="single"/>
      <sz val="10"/>
      <color indexed="42"/>
      <name val="Arial"/>
      <family val="2"/>
    </font>
    <font>
      <b/>
      <sz val="22"/>
      <color indexed="45"/>
      <name val="Calibri"/>
      <family val="2"/>
    </font>
    <font>
      <b/>
      <sz val="12"/>
      <color indexed="45"/>
      <name val="Calibri"/>
      <family val="2"/>
    </font>
    <font>
      <sz val="10"/>
      <color rgb="FFFF0000"/>
      <name val="Arial"/>
      <family val="2"/>
    </font>
    <font>
      <sz val="12"/>
      <color theme="4" tint="-0.24997000396251678"/>
      <name val="Calibri"/>
      <family val="2"/>
    </font>
    <font>
      <b/>
      <sz val="10"/>
      <color rgb="FFFF0000"/>
      <name val="Calibri"/>
      <family val="2"/>
    </font>
    <font>
      <b/>
      <sz val="14"/>
      <color rgb="FFFF0000"/>
      <name val="Calibri"/>
      <family val="2"/>
    </font>
    <font>
      <b/>
      <sz val="12"/>
      <color rgb="FFFF0000"/>
      <name val="Calibri"/>
      <family val="2"/>
    </font>
    <font>
      <b/>
      <sz val="14"/>
      <color theme="4" tint="0.7999799847602844"/>
      <name val="Calibri"/>
      <family val="2"/>
    </font>
    <font>
      <b/>
      <sz val="14"/>
      <color theme="8" tint="0.5999900102615356"/>
      <name val="Calibri"/>
      <family val="2"/>
    </font>
    <font>
      <b/>
      <sz val="9"/>
      <color theme="8" tint="-0.4999699890613556"/>
      <name val="Calibri"/>
      <family val="2"/>
    </font>
    <font>
      <b/>
      <sz val="10"/>
      <color theme="4" tint="0.7999799847602844"/>
      <name val="Calibri"/>
      <family val="2"/>
    </font>
    <font>
      <b/>
      <sz val="12"/>
      <color theme="4" tint="0.7999799847602844"/>
      <name val="Calibri"/>
      <family val="2"/>
    </font>
    <font>
      <sz val="8"/>
      <color theme="0"/>
      <name val="Calibri"/>
      <family val="2"/>
    </font>
    <font>
      <b/>
      <sz val="14"/>
      <color theme="4" tint="-0.4999699890613556"/>
      <name val="Calibri"/>
      <family val="2"/>
    </font>
    <font>
      <sz val="10"/>
      <color theme="4" tint="-0.4999699890613556"/>
      <name val="Calibri"/>
      <family val="2"/>
    </font>
    <font>
      <b/>
      <sz val="11"/>
      <color theme="4" tint="-0.4999699890613556"/>
      <name val="Calibri"/>
      <family val="2"/>
    </font>
    <font>
      <b/>
      <sz val="10"/>
      <color theme="4" tint="-0.4999699890613556"/>
      <name val="Calibri"/>
      <family val="2"/>
    </font>
    <font>
      <sz val="14"/>
      <name val="Calibri"/>
      <family val="2"/>
    </font>
    <font>
      <b/>
      <sz val="11"/>
      <color theme="4" tint="0.7999799847602844"/>
      <name val="Calibri"/>
      <family val="2"/>
    </font>
    <font>
      <b/>
      <i/>
      <sz val="10"/>
      <color theme="4" tint="-0.4999699890613556"/>
      <name val="Calibri"/>
      <family val="2"/>
    </font>
    <font>
      <i/>
      <sz val="10"/>
      <color theme="4" tint="-0.4999699890613556"/>
      <name val="Calibri"/>
      <family val="2"/>
    </font>
    <font>
      <b/>
      <sz val="12"/>
      <color theme="4" tint="-0.4999699890613556"/>
      <name val="Calibri"/>
      <family val="2"/>
    </font>
    <font>
      <sz val="12"/>
      <color theme="4" tint="-0.4999699890613556"/>
      <name val="Calibri"/>
      <family val="2"/>
    </font>
    <font>
      <b/>
      <sz val="11"/>
      <color rgb="FF2E638B"/>
      <name val="Calibri"/>
      <family val="2"/>
    </font>
    <font>
      <b/>
      <sz val="12"/>
      <color rgb="FF2E638B"/>
      <name val="Calibri"/>
      <family val="2"/>
    </font>
    <font>
      <b/>
      <sz val="12"/>
      <color rgb="FFD3E5E8"/>
      <name val="Calibri"/>
      <family val="2"/>
    </font>
    <font>
      <b/>
      <sz val="1.75"/>
      <color rgb="FF2E638B"/>
      <name val="Calibri"/>
      <family val="2"/>
    </font>
    <font>
      <b/>
      <sz val="11"/>
      <color theme="9" tint="-0.25"/>
      <name val="Calibri"/>
      <family val="2"/>
    </font>
    <font>
      <sz val="11.25"/>
      <color rgb="FF2E638B"/>
      <name val="Calibri"/>
      <family val="2"/>
    </font>
    <font>
      <b/>
      <sz val="11.25"/>
      <color theme="9" tint="-0.25"/>
      <name val="Calibri"/>
      <family val="2"/>
    </font>
    <font>
      <b/>
      <sz val="11.25"/>
      <color rgb="FF2E638B"/>
      <name val="Calibri"/>
      <family val="2"/>
    </font>
    <font>
      <sz val="11"/>
      <color rgb="FF2E638B"/>
      <name val="Calibri"/>
      <family val="2"/>
    </font>
    <font>
      <sz val="11"/>
      <color theme="9" tint="-0.25"/>
      <name val="Calibri"/>
      <family val="2"/>
    </font>
    <font>
      <sz val="10.1"/>
      <color rgb="FF2E638B"/>
      <name val="Calibri"/>
      <family val="2"/>
    </font>
    <font>
      <b/>
      <sz val="9"/>
      <color rgb="FF000000"/>
      <name val="Calibri"/>
      <family val="2"/>
    </font>
    <font>
      <b/>
      <sz val="12"/>
      <color theme="4" tint="-0.5"/>
      <name val="Calibri"/>
      <family val="2"/>
    </font>
    <font>
      <b/>
      <sz val="12"/>
      <color rgb="FF000000"/>
      <name val="Calibri"/>
      <family val="2"/>
    </font>
    <font>
      <sz val="11.25"/>
      <color theme="9" tint="-0.25"/>
      <name val="Calibri"/>
      <family val="2"/>
    </font>
    <font>
      <sz val="12"/>
      <color rgb="FF2E638B"/>
      <name val="Calibri"/>
      <family val="2"/>
    </font>
    <font>
      <b/>
      <sz val="11"/>
      <color rgb="FFD3E5E8"/>
      <name val="Calibri"/>
      <family val="2"/>
    </font>
    <font>
      <b/>
      <sz val="10.5"/>
      <color rgb="FF2E638B"/>
      <name val="Calibri"/>
      <family val="2"/>
    </font>
    <font>
      <sz val="10.75"/>
      <color rgb="FF2E638B"/>
      <name val="Calibri"/>
      <family val="2"/>
    </font>
    <font>
      <b/>
      <sz val="10.75"/>
      <color rgb="FF2E638B"/>
      <name val="Calibri"/>
      <family val="2"/>
    </font>
    <font>
      <sz val="10.5"/>
      <color rgb="FF2E638B"/>
      <name val="Calibri"/>
      <family val="2"/>
    </font>
    <font>
      <sz val="10.25"/>
      <color rgb="FF2E638B"/>
      <name val="Calibri"/>
      <family val="2"/>
    </font>
    <font>
      <b/>
      <sz val="3.75"/>
      <color rgb="FF000000"/>
      <name val="Calibri"/>
      <family val="2"/>
    </font>
    <font>
      <sz val="10"/>
      <color theme="4" tint="-0.5"/>
      <name val="Arial"/>
      <family val="2"/>
    </font>
    <font>
      <b/>
      <sz val="12"/>
      <color rgb="FFCCFFFF"/>
      <name val="Calibri"/>
      <family val="2"/>
    </font>
    <font>
      <sz val="1.5"/>
      <color rgb="FF000000"/>
      <name val="Arial"/>
      <family val="2"/>
    </font>
    <font>
      <b/>
      <sz val="2"/>
      <color rgb="FF0000FF"/>
      <name val="Arial"/>
      <family val="2"/>
    </font>
    <font>
      <b/>
      <sz val="1.25"/>
      <color rgb="FF000080"/>
      <name val="Arial"/>
      <family val="2"/>
    </font>
    <font>
      <b/>
      <sz val="2.5"/>
      <color rgb="FF0000FF"/>
      <name val="Arial"/>
      <family val="2"/>
    </font>
    <font>
      <b/>
      <sz val="1.5"/>
      <color rgb="FF000080"/>
      <name val="Arial"/>
      <family val="2"/>
    </font>
    <font>
      <b/>
      <sz val="2.75"/>
      <color rgb="FF0000FF"/>
      <name val="Arial"/>
      <family val="2"/>
    </font>
    <font>
      <b/>
      <sz val="11.25"/>
      <color rgb="FFD3E5E8"/>
      <name val="Calibri"/>
      <family val="2"/>
    </font>
    <font>
      <b/>
      <sz val="10.35"/>
      <color rgb="FF2E638B"/>
      <name val="Calibri"/>
      <family val="2"/>
    </font>
    <font>
      <sz val="10.5"/>
      <color rgb="FF000000"/>
      <name val="Calibri"/>
      <family val="2"/>
    </font>
    <font>
      <sz val="11.5"/>
      <color rgb="FF2E638B"/>
      <name val="Calibri"/>
      <family val="2"/>
    </font>
    <font>
      <b/>
      <sz val="14"/>
      <color rgb="FF2E638B"/>
      <name val="Calibri"/>
      <family val="2"/>
    </font>
    <font>
      <sz val="11"/>
      <color theme="4" tint="-0.5"/>
      <name val="Arial"/>
      <family val="2"/>
    </font>
    <font>
      <sz val="11.8"/>
      <color rgb="FF2E638B"/>
      <name val="Calibri"/>
      <family val="2"/>
    </font>
    <font>
      <sz val="13"/>
      <color rgb="FF2E638B"/>
      <name val="Calibri"/>
      <family val="2"/>
    </font>
    <font>
      <sz val="11.75"/>
      <color rgb="FF2E638B"/>
      <name val="Calibri"/>
      <family val="2"/>
    </font>
    <font>
      <sz val="12"/>
      <color theme="6" tint="-0.5"/>
      <name val="Calibri"/>
      <family val="2"/>
    </font>
    <font>
      <sz val="10"/>
      <color rgb="FF2E638B"/>
      <name val="Calibri"/>
      <family val="2"/>
    </font>
    <font>
      <b/>
      <sz val="13"/>
      <color rgb="FF2E638B"/>
      <name val="Calibri"/>
      <family val="2"/>
    </font>
    <font>
      <sz val="8.75"/>
      <color rgb="FF2E638B"/>
      <name val="Calibri"/>
      <family val="2"/>
    </font>
  </fonts>
  <fills count="19">
    <fill>
      <patternFill/>
    </fill>
    <fill>
      <patternFill patternType="gray125"/>
    </fill>
    <fill>
      <patternFill patternType="solid">
        <fgColor indexed="21"/>
        <bgColor indexed="64"/>
      </patternFill>
    </fill>
    <fill>
      <patternFill patternType="solid">
        <fgColor indexed="13"/>
        <bgColor indexed="64"/>
      </patternFill>
    </fill>
    <fill>
      <patternFill patternType="solid">
        <fgColor indexed="40"/>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0"/>
        <bgColor indexed="64"/>
      </patternFill>
    </fill>
  </fills>
  <borders count="69">
    <border>
      <left/>
      <right/>
      <top/>
      <bottom/>
      <diagonal/>
    </border>
    <border>
      <left/>
      <right/>
      <top style="medium">
        <color indexed="21"/>
      </top>
      <bottom/>
    </border>
    <border>
      <left/>
      <right style="medium">
        <color indexed="21"/>
      </right>
      <top style="medium">
        <color indexed="21"/>
      </top>
      <bottom/>
    </border>
    <border>
      <left/>
      <right style="medium">
        <color indexed="21"/>
      </right>
      <top/>
      <bottom/>
    </border>
    <border>
      <left/>
      <right/>
      <top/>
      <bottom style="medium">
        <color indexed="21"/>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style="thin">
        <color indexed="9"/>
      </right>
      <top/>
      <bottom/>
    </border>
    <border>
      <left/>
      <right/>
      <top style="thin">
        <color indexed="42"/>
      </top>
      <bottom style="thin">
        <color indexed="42"/>
      </bottom>
    </border>
    <border>
      <left/>
      <right/>
      <top style="thin">
        <color indexed="9"/>
      </top>
      <bottom/>
    </border>
    <border>
      <left/>
      <right/>
      <top style="thin">
        <color indexed="42"/>
      </top>
      <bottom/>
    </border>
    <border>
      <left/>
      <right/>
      <top style="thin">
        <color indexed="9"/>
      </top>
      <bottom style="thin">
        <color indexed="42"/>
      </bottom>
    </border>
    <border>
      <left/>
      <right/>
      <top/>
      <bottom style="thin">
        <color indexed="42"/>
      </bottom>
    </border>
    <border>
      <left/>
      <right/>
      <top/>
      <bottom style="medium">
        <color indexed="43"/>
      </bottom>
    </border>
    <border>
      <left/>
      <right/>
      <top style="medium">
        <color indexed="43"/>
      </top>
      <bottom style="thin">
        <color indexed="43"/>
      </bottom>
    </border>
    <border>
      <left/>
      <right/>
      <top style="thin">
        <color indexed="43"/>
      </top>
      <bottom style="thin">
        <color indexed="43"/>
      </bottom>
    </border>
    <border>
      <left/>
      <right/>
      <top/>
      <bottom style="medium">
        <color indexed="42"/>
      </bottom>
    </border>
    <border>
      <left/>
      <right/>
      <top style="medium">
        <color indexed="42"/>
      </top>
      <bottom style="thin">
        <color indexed="42"/>
      </bottom>
    </border>
    <border>
      <left/>
      <right/>
      <top/>
      <bottom style="thin">
        <color indexed="18"/>
      </bottom>
    </border>
    <border>
      <left/>
      <right/>
      <top/>
      <bottom style="thin">
        <color indexed="9"/>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thin">
        <color indexed="18"/>
      </top>
      <bottom/>
    </border>
    <border>
      <left/>
      <right/>
      <top style="thin">
        <color indexed="9"/>
      </top>
      <bottom style="thin">
        <color indexed="9"/>
      </bottom>
    </border>
    <border>
      <left/>
      <right style="medium">
        <color indexed="43"/>
      </right>
      <top style="thin">
        <color indexed="9"/>
      </top>
      <bottom/>
    </border>
    <border>
      <left/>
      <right style="medium">
        <color indexed="43"/>
      </right>
      <top/>
      <bottom/>
    </border>
    <border>
      <left/>
      <right style="medium">
        <color indexed="43"/>
      </right>
      <top/>
      <bottom style="medium">
        <color indexed="43"/>
      </bottom>
    </border>
    <border>
      <left/>
      <right style="medium">
        <color indexed="21"/>
      </right>
      <top/>
      <bottom style="medium">
        <color indexed="21"/>
      </bottom>
    </border>
    <border>
      <left/>
      <right style="medium">
        <color indexed="43"/>
      </right>
      <top style="medium">
        <color indexed="21"/>
      </top>
      <bottom/>
    </border>
    <border>
      <left/>
      <right/>
      <top style="medium">
        <color indexed="43"/>
      </top>
      <bottom/>
    </border>
    <border>
      <left/>
      <right style="medium">
        <color indexed="43"/>
      </right>
      <top style="medium">
        <color indexed="43"/>
      </top>
      <bottom/>
    </border>
    <border>
      <left/>
      <right style="medium">
        <color indexed="21"/>
      </right>
      <top style="medium">
        <color indexed="43"/>
      </top>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9"/>
      </bottom>
    </border>
    <border>
      <left/>
      <right style="thin">
        <color indexed="63"/>
      </right>
      <top/>
      <bottom style="thin">
        <color indexed="9"/>
      </bottom>
    </border>
    <border>
      <left style="thin">
        <color indexed="9"/>
      </left>
      <right style="thin">
        <color indexed="9"/>
      </right>
      <top style="thin">
        <color indexed="9"/>
      </top>
      <bottom style="thin">
        <color indexed="45"/>
      </bottom>
    </border>
    <border>
      <left style="thin">
        <color indexed="9"/>
      </left>
      <right style="thin">
        <color indexed="9"/>
      </right>
      <top style="thin">
        <color indexed="45"/>
      </top>
      <bottom style="thin">
        <color indexed="45"/>
      </bottom>
    </border>
    <border>
      <left style="thin">
        <color indexed="9"/>
      </left>
      <right style="thin">
        <color indexed="9"/>
      </right>
      <top/>
      <bottom/>
    </border>
    <border>
      <left style="thin">
        <color indexed="9"/>
      </left>
      <right style="thin">
        <color indexed="9"/>
      </right>
      <top/>
      <bottom style="thin">
        <color indexed="9"/>
      </bottom>
    </border>
    <border>
      <left style="thick">
        <color theme="3" tint="-0.4999699890613556"/>
      </left>
      <right/>
      <top style="thick">
        <color theme="3" tint="-0.4999699890613556"/>
      </top>
      <bottom style="thick">
        <color theme="3" tint="-0.4999699890613556"/>
      </bottom>
    </border>
    <border>
      <left/>
      <right/>
      <top style="thick">
        <color theme="3" tint="-0.4999699890613556"/>
      </top>
      <bottom style="thick">
        <color theme="3" tint="-0.4999699890613556"/>
      </bottom>
    </border>
    <border>
      <left/>
      <right style="thick">
        <color theme="3" tint="-0.4999699890613556"/>
      </right>
      <top style="thick">
        <color theme="3" tint="-0.4999699890613556"/>
      </top>
      <bottom style="thick">
        <color theme="3" tint="-0.4999699890613556"/>
      </bottom>
    </border>
    <border>
      <left style="medium">
        <color indexed="43"/>
      </left>
      <right/>
      <top style="thin">
        <color indexed="9"/>
      </top>
      <bottom/>
    </border>
    <border>
      <left style="medium">
        <color indexed="43"/>
      </left>
      <right/>
      <top/>
      <bottom/>
    </border>
    <border>
      <left style="medium">
        <color indexed="43"/>
      </left>
      <right/>
      <top/>
      <bottom style="medium">
        <color indexed="21"/>
      </bottom>
    </border>
    <border>
      <left style="medium">
        <color indexed="21"/>
      </left>
      <right/>
      <top style="medium">
        <color indexed="21"/>
      </top>
      <bottom/>
    </border>
    <border>
      <left style="medium">
        <color indexed="21"/>
      </left>
      <right/>
      <top/>
      <bottom/>
    </border>
    <border>
      <left style="medium">
        <color indexed="21"/>
      </left>
      <right/>
      <top/>
      <bottom style="medium">
        <color indexed="21"/>
      </bottom>
    </border>
    <border>
      <left style="medium">
        <color indexed="43"/>
      </left>
      <right/>
      <top style="medium">
        <color indexed="21"/>
      </top>
      <bottom/>
    </border>
    <border>
      <left style="medium">
        <color indexed="43"/>
      </left>
      <right/>
      <top style="medium">
        <color indexed="43"/>
      </top>
      <bottom/>
    </border>
    <border>
      <left style="medium">
        <color indexed="43"/>
      </left>
      <right/>
      <top/>
      <bottom style="medium">
        <color indexed="43"/>
      </bottom>
    </border>
    <border>
      <left style="medium">
        <color indexed="21"/>
      </left>
      <right/>
      <top style="medium">
        <color indexed="43"/>
      </top>
      <bottom/>
    </border>
    <border>
      <left/>
      <right style="thin">
        <color indexed="9"/>
      </right>
      <top style="thin">
        <color indexed="9"/>
      </top>
      <bottom/>
    </border>
    <border>
      <left style="thin">
        <color theme="4" tint="-0.24993999302387238"/>
      </left>
      <right/>
      <top style="thin">
        <color theme="4" tint="-0.24993999302387238"/>
      </top>
      <bottom/>
    </border>
    <border>
      <left/>
      <right/>
      <top style="thin">
        <color theme="4" tint="-0.24993999302387238"/>
      </top>
      <bottom/>
    </border>
    <border>
      <left/>
      <right style="thin">
        <color theme="4" tint="-0.24993999302387238"/>
      </right>
      <top style="thin">
        <color theme="4" tint="-0.24993999302387238"/>
      </top>
      <bottom/>
    </border>
    <border>
      <left style="thin">
        <color theme="4" tint="-0.24993999302387238"/>
      </left>
      <right/>
      <top/>
      <bottom style="thin">
        <color theme="4" tint="-0.24993999302387238"/>
      </bottom>
    </border>
    <border>
      <left/>
      <right/>
      <top/>
      <bottom style="thin">
        <color theme="4" tint="-0.24993999302387238"/>
      </bottom>
    </border>
    <border>
      <left/>
      <right style="thin">
        <color theme="4" tint="-0.24993999302387238"/>
      </right>
      <top/>
      <bottom style="thin">
        <color theme="4" tint="-0.24993999302387238"/>
      </bottom>
    </border>
    <border>
      <left style="thin">
        <color theme="4" tint="-0.24993999302387238"/>
      </left>
      <right/>
      <top/>
      <bottom/>
    </border>
    <border>
      <left/>
      <right style="thin">
        <color theme="4" tint="-0.24993999302387238"/>
      </right>
      <top/>
      <bottom/>
    </border>
    <border>
      <left/>
      <right/>
      <top style="thin">
        <color theme="4" tint="-0.24993999302387238"/>
      </top>
      <bottom style="thin">
        <color theme="0"/>
      </bottom>
    </border>
    <border>
      <left/>
      <right/>
      <top/>
      <bottom style="thin">
        <color theme="0"/>
      </bottom>
    </border>
    <border>
      <left/>
      <right/>
      <top style="thin">
        <color theme="0"/>
      </top>
      <bottom style="thin">
        <color theme="0"/>
      </bottom>
    </border>
    <border>
      <left/>
      <right/>
      <top style="thin">
        <color theme="0"/>
      </top>
      <bottom style="thin">
        <color theme="4" tint="-0.2499399930238723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164" fontId="0" fillId="0" borderId="0" applyFont="0" applyFill="0" applyBorder="0" applyAlignment="0" applyProtection="0"/>
    <xf numFmtId="9" fontId="0" fillId="0" borderId="0" applyFont="0" applyFill="0" applyBorder="0" applyAlignment="0" applyProtection="0"/>
  </cellStyleXfs>
  <cellXfs count="428">
    <xf numFmtId="0" fontId="0" fillId="0" borderId="0" xfId="0"/>
    <xf numFmtId="0" fontId="4" fillId="0" borderId="0" xfId="0" applyFont="1" applyFill="1" applyBorder="1"/>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xf numFmtId="0" fontId="9" fillId="0" borderId="0" xfId="0" applyFont="1" applyFill="1" applyBorder="1" applyAlignment="1">
      <alignment horizontal="center"/>
    </xf>
    <xf numFmtId="0" fontId="6" fillId="0" borderId="0" xfId="0" applyFont="1" applyFill="1" applyBorder="1"/>
    <xf numFmtId="0" fontId="10" fillId="0" borderId="0" xfId="0" applyFont="1" applyBorder="1"/>
    <xf numFmtId="0" fontId="10" fillId="0" borderId="0" xfId="0" applyFont="1" applyBorder="1" applyAlignment="1">
      <alignment vertical="center"/>
    </xf>
    <xf numFmtId="0" fontId="4" fillId="0" borderId="0" xfId="0" applyFont="1" applyBorder="1"/>
    <xf numFmtId="0" fontId="11" fillId="2" borderId="1" xfId="0" applyFont="1" applyFill="1" applyBorder="1"/>
    <xf numFmtId="0" fontId="2" fillId="2" borderId="2" xfId="0" applyFont="1" applyFill="1" applyBorder="1"/>
    <xf numFmtId="0" fontId="11" fillId="2" borderId="0" xfId="0" applyFont="1" applyFill="1" applyBorder="1"/>
    <xf numFmtId="0" fontId="2" fillId="2" borderId="3" xfId="0" applyFont="1" applyFill="1" applyBorder="1"/>
    <xf numFmtId="0" fontId="4" fillId="0" borderId="4" xfId="0" applyFont="1" applyBorder="1"/>
    <xf numFmtId="0" fontId="10" fillId="0" borderId="0" xfId="0" applyFont="1" applyBorder="1" applyAlignment="1">
      <alignment wrapText="1"/>
    </xf>
    <xf numFmtId="0" fontId="10" fillId="0" borderId="0" xfId="0" applyNumberFormat="1" applyFont="1" applyBorder="1"/>
    <xf numFmtId="0" fontId="5" fillId="2" borderId="2" xfId="0" applyFont="1" applyFill="1" applyBorder="1"/>
    <xf numFmtId="0" fontId="2" fillId="2" borderId="3" xfId="0" applyFont="1" applyFill="1" applyBorder="1" applyAlignment="1">
      <alignment wrapText="1"/>
    </xf>
    <xf numFmtId="0" fontId="0" fillId="0" borderId="5" xfId="0" applyFill="1" applyBorder="1"/>
    <xf numFmtId="0" fontId="0" fillId="0" borderId="6" xfId="0" applyFill="1" applyBorder="1"/>
    <xf numFmtId="0" fontId="17" fillId="0" borderId="0" xfId="0" applyFont="1"/>
    <xf numFmtId="0" fontId="13" fillId="3" borderId="0" xfId="0" applyFont="1" applyFill="1"/>
    <xf numFmtId="0" fontId="0" fillId="3" borderId="0" xfId="0" applyFill="1"/>
    <xf numFmtId="0" fontId="14" fillId="0" borderId="0" xfId="0" applyFont="1" applyAlignment="1">
      <alignment horizontal="center"/>
    </xf>
    <xf numFmtId="0" fontId="0" fillId="0" borderId="0" xfId="0" applyFont="1" applyAlignment="1">
      <alignment horizontal="center"/>
    </xf>
    <xf numFmtId="0" fontId="0" fillId="4" borderId="0" xfId="0" applyFont="1" applyFill="1" applyAlignment="1">
      <alignment horizontal="left"/>
    </xf>
    <xf numFmtId="0" fontId="0" fillId="4" borderId="0" xfId="0" applyFill="1"/>
    <xf numFmtId="0" fontId="0" fillId="5" borderId="0" xfId="0" applyFont="1" applyFill="1" applyAlignment="1">
      <alignment horizontal="center"/>
    </xf>
    <xf numFmtId="3" fontId="0" fillId="0" borderId="0" xfId="0" applyNumberFormat="1" applyFont="1"/>
    <xf numFmtId="0" fontId="13" fillId="0" borderId="0" xfId="0" applyFont="1"/>
    <xf numFmtId="3" fontId="15" fillId="0" borderId="0" xfId="0" applyNumberFormat="1" applyFont="1"/>
    <xf numFmtId="3" fontId="16" fillId="0" borderId="0" xfId="0" applyNumberFormat="1" applyFont="1"/>
    <xf numFmtId="165" fontId="0" fillId="0" borderId="0" xfId="22" applyNumberFormat="1" applyFont="1"/>
    <xf numFmtId="0" fontId="19" fillId="0" borderId="0" xfId="0" applyFont="1" applyAlignment="1">
      <alignment horizontal="center"/>
    </xf>
    <xf numFmtId="0" fontId="13" fillId="0" borderId="0" xfId="0" applyFont="1" applyAlignment="1">
      <alignment horizontal="right"/>
    </xf>
    <xf numFmtId="165" fontId="20" fillId="0" borderId="0" xfId="22" applyNumberFormat="1" applyFont="1" applyAlignment="1">
      <alignment horizontal="center"/>
    </xf>
    <xf numFmtId="3" fontId="21" fillId="0" borderId="0" xfId="0" applyNumberFormat="1" applyFont="1"/>
    <xf numFmtId="0" fontId="0" fillId="0" borderId="0" xfId="0" applyFont="1"/>
    <xf numFmtId="0" fontId="0" fillId="4" borderId="0" xfId="0" applyFont="1" applyFill="1"/>
    <xf numFmtId="0" fontId="0" fillId="5" borderId="0" xfId="0" applyFont="1" applyFill="1"/>
    <xf numFmtId="0" fontId="19" fillId="0" borderId="0" xfId="0" applyFont="1"/>
    <xf numFmtId="0" fontId="22" fillId="0" borderId="0" xfId="0" applyFont="1"/>
    <xf numFmtId="0" fontId="14" fillId="0" borderId="0" xfId="0" applyFont="1"/>
    <xf numFmtId="3" fontId="23" fillId="0" borderId="0" xfId="0" applyNumberFormat="1" applyFont="1"/>
    <xf numFmtId="3" fontId="0" fillId="0" borderId="0" xfId="0" applyNumberFormat="1"/>
    <xf numFmtId="1" fontId="20" fillId="0" borderId="0" xfId="0" applyNumberFormat="1" applyFont="1"/>
    <xf numFmtId="3" fontId="24" fillId="0" borderId="0" xfId="0" applyNumberFormat="1" applyFont="1"/>
    <xf numFmtId="0" fontId="0" fillId="6" borderId="0" xfId="0" applyFill="1"/>
    <xf numFmtId="3" fontId="20" fillId="0" borderId="0" xfId="0" applyNumberFormat="1" applyFont="1"/>
    <xf numFmtId="0" fontId="18" fillId="0" borderId="0" xfId="0" applyFont="1"/>
    <xf numFmtId="166" fontId="18" fillId="0" borderId="0" xfId="0" applyNumberFormat="1" applyFont="1"/>
    <xf numFmtId="9" fontId="21" fillId="0" borderId="0" xfId="0" applyNumberFormat="1" applyFont="1"/>
    <xf numFmtId="9" fontId="0" fillId="0" borderId="0" xfId="0" applyNumberFormat="1"/>
    <xf numFmtId="9" fontId="0" fillId="0" borderId="0" xfId="0" applyNumberFormat="1" applyFont="1"/>
    <xf numFmtId="0" fontId="0" fillId="0" borderId="0" xfId="0" applyFont="1" applyFill="1" applyBorder="1"/>
    <xf numFmtId="0" fontId="0" fillId="0" borderId="0" xfId="0" applyBorder="1" applyAlignment="1">
      <alignment horizontal="center"/>
    </xf>
    <xf numFmtId="0" fontId="0" fillId="0" borderId="0" xfId="0" applyFill="1" applyBorder="1" applyAlignment="1">
      <alignment horizontal="center"/>
    </xf>
    <xf numFmtId="167" fontId="0" fillId="0" borderId="0" xfId="0" applyNumberFormat="1"/>
    <xf numFmtId="0" fontId="0" fillId="0" borderId="0" xfId="0" applyFont="1" applyFill="1" applyBorder="1" applyAlignment="1">
      <alignment horizontal="left"/>
    </xf>
    <xf numFmtId="17" fontId="0" fillId="3" borderId="0" xfId="0" applyNumberFormat="1" applyFill="1"/>
    <xf numFmtId="17" fontId="0" fillId="0" borderId="0" xfId="0" applyNumberFormat="1"/>
    <xf numFmtId="166" fontId="0" fillId="0" borderId="0" xfId="0" applyNumberFormat="1"/>
    <xf numFmtId="0" fontId="20" fillId="0" borderId="0" xfId="0" applyFont="1"/>
    <xf numFmtId="0" fontId="0" fillId="0" borderId="0" xfId="0" applyBorder="1"/>
    <xf numFmtId="0" fontId="0" fillId="0" borderId="0" xfId="0" applyBorder="1" applyAlignment="1">
      <alignment vertical="center"/>
    </xf>
    <xf numFmtId="0" fontId="6" fillId="7" borderId="0" xfId="0" applyFont="1" applyFill="1" applyBorder="1"/>
    <xf numFmtId="3" fontId="6" fillId="7" borderId="0" xfId="0" applyNumberFormat="1" applyFont="1" applyFill="1" applyBorder="1"/>
    <xf numFmtId="170" fontId="25" fillId="7" borderId="0" xfId="0" applyNumberFormat="1" applyFont="1" applyFill="1" applyBorder="1" applyAlignment="1">
      <alignment horizontal="center"/>
    </xf>
    <xf numFmtId="165" fontId="25" fillId="7" borderId="0" xfId="0" applyNumberFormat="1" applyFont="1" applyFill="1" applyBorder="1"/>
    <xf numFmtId="0" fontId="26" fillId="0" borderId="0" xfId="0" applyFont="1" applyBorder="1" applyAlignment="1">
      <alignment vertical="center"/>
    </xf>
    <xf numFmtId="0" fontId="26" fillId="0" borderId="0" xfId="0" applyFont="1" applyFill="1" applyBorder="1" applyAlignment="1">
      <alignment vertical="center"/>
    </xf>
    <xf numFmtId="1" fontId="26" fillId="0" borderId="0" xfId="0" applyNumberFormat="1" applyFont="1" applyBorder="1" applyAlignment="1">
      <alignment horizontal="center" vertical="center"/>
    </xf>
    <xf numFmtId="1" fontId="0" fillId="0" borderId="0" xfId="0" applyNumberFormat="1" applyBorder="1" applyAlignment="1">
      <alignment horizontal="center"/>
    </xf>
    <xf numFmtId="0" fontId="0" fillId="0" borderId="0" xfId="0" applyFill="1" applyBorder="1"/>
    <xf numFmtId="3" fontId="0" fillId="0" borderId="0" xfId="0" applyNumberFormat="1" applyFill="1" applyBorder="1"/>
    <xf numFmtId="9" fontId="0" fillId="0" borderId="0" xfId="0" applyNumberFormat="1" applyFill="1" applyBorder="1"/>
    <xf numFmtId="168" fontId="0" fillId="0" borderId="0" xfId="0" applyNumberFormat="1" applyFill="1" applyBorder="1"/>
    <xf numFmtId="0" fontId="10" fillId="0" borderId="0" xfId="0" applyFont="1" applyFill="1" applyBorder="1"/>
    <xf numFmtId="0" fontId="27" fillId="0" borderId="0" xfId="0" applyFont="1" applyBorder="1"/>
    <xf numFmtId="0" fontId="2" fillId="0" borderId="0" xfId="0" applyFont="1" applyBorder="1"/>
    <xf numFmtId="0" fontId="2" fillId="0" borderId="0" xfId="0" applyFont="1" applyBorder="1" applyAlignment="1">
      <alignment vertical="center"/>
    </xf>
    <xf numFmtId="0" fontId="27" fillId="0" borderId="0" xfId="0" applyFont="1" applyBorder="1" applyAlignment="1">
      <alignment vertical="center"/>
    </xf>
    <xf numFmtId="3" fontId="2" fillId="0" borderId="0" xfId="0" applyNumberFormat="1" applyFont="1" applyBorder="1"/>
    <xf numFmtId="0" fontId="0" fillId="0" borderId="0" xfId="0" applyFill="1" applyBorder="1" applyAlignment="1">
      <alignment wrapText="1"/>
    </xf>
    <xf numFmtId="1" fontId="10" fillId="0" borderId="0" xfId="0" applyNumberFormat="1" applyFont="1" applyBorder="1" applyAlignment="1">
      <alignment vertical="center"/>
    </xf>
    <xf numFmtId="1" fontId="10" fillId="0" borderId="0" xfId="0" applyNumberFormat="1" applyFont="1" applyBorder="1"/>
    <xf numFmtId="1" fontId="10" fillId="0" borderId="0" xfId="21" applyNumberFormat="1" applyFont="1" applyBorder="1"/>
    <xf numFmtId="0" fontId="26" fillId="0" borderId="0" xfId="0" applyFont="1" applyBorder="1"/>
    <xf numFmtId="1" fontId="26" fillId="0" borderId="0" xfId="0" applyNumberFormat="1" applyFont="1" applyBorder="1"/>
    <xf numFmtId="1" fontId="26" fillId="0" borderId="0" xfId="21" applyNumberFormat="1" applyFont="1" applyBorder="1"/>
    <xf numFmtId="1" fontId="10" fillId="0" borderId="0" xfId="21" applyNumberFormat="1" applyFont="1" applyBorder="1" applyAlignment="1">
      <alignment vertical="center"/>
    </xf>
    <xf numFmtId="1" fontId="26" fillId="0" borderId="0" xfId="0" applyNumberFormat="1" applyFont="1" applyBorder="1" applyAlignment="1">
      <alignment vertical="center"/>
    </xf>
    <xf numFmtId="1" fontId="0" fillId="0" borderId="0" xfId="0" applyNumberFormat="1"/>
    <xf numFmtId="1" fontId="0" fillId="0" borderId="0" xfId="0" applyNumberFormat="1" applyFill="1" applyBorder="1"/>
    <xf numFmtId="172" fontId="0" fillId="0" borderId="0" xfId="0" applyNumberFormat="1"/>
    <xf numFmtId="3" fontId="29" fillId="0" borderId="0" xfId="0" applyNumberFormat="1" applyFont="1" applyBorder="1"/>
    <xf numFmtId="0" fontId="30" fillId="0" borderId="0" xfId="0" applyFont="1" applyBorder="1"/>
    <xf numFmtId="173" fontId="31" fillId="0" borderId="0" xfId="0" applyNumberFormat="1" applyFont="1" applyBorder="1"/>
    <xf numFmtId="0" fontId="32" fillId="0" borderId="0" xfId="0" applyFont="1" applyBorder="1"/>
    <xf numFmtId="0" fontId="33" fillId="0" borderId="0" xfId="0" applyFont="1" applyBorder="1"/>
    <xf numFmtId="0" fontId="34" fillId="0" borderId="0" xfId="0" applyFont="1" applyBorder="1" applyAlignment="1">
      <alignment vertical="center"/>
    </xf>
    <xf numFmtId="3" fontId="35" fillId="0" borderId="0" xfId="0" applyNumberFormat="1" applyFont="1" applyBorder="1"/>
    <xf numFmtId="3" fontId="34" fillId="0" borderId="0" xfId="0" applyNumberFormat="1" applyFont="1" applyBorder="1"/>
    <xf numFmtId="1" fontId="27" fillId="0" borderId="0" xfId="0" applyNumberFormat="1" applyFont="1" applyBorder="1"/>
    <xf numFmtId="0" fontId="34" fillId="0" borderId="0" xfId="0" applyFont="1" applyBorder="1"/>
    <xf numFmtId="168" fontId="10" fillId="0" borderId="0" xfId="22" applyNumberFormat="1" applyFont="1" applyBorder="1"/>
    <xf numFmtId="0" fontId="36" fillId="0" borderId="0" xfId="0" applyFont="1"/>
    <xf numFmtId="0" fontId="36" fillId="0" borderId="0" xfId="0" applyFont="1" applyAlignment="1">
      <alignment horizontal="right"/>
    </xf>
    <xf numFmtId="0" fontId="36" fillId="0" borderId="0" xfId="0" applyFont="1" applyAlignment="1">
      <alignment vertical="center" wrapText="1"/>
    </xf>
    <xf numFmtId="0" fontId="36" fillId="0" borderId="0" xfId="0" applyFont="1" applyAlignment="1">
      <alignment vertical="center"/>
    </xf>
    <xf numFmtId="0" fontId="39" fillId="8" borderId="0" xfId="0" applyFont="1" applyFill="1" applyBorder="1"/>
    <xf numFmtId="0" fontId="40" fillId="8" borderId="0" xfId="0" applyFont="1" applyFill="1" applyBorder="1" applyAlignment="1">
      <alignment horizontal="right"/>
    </xf>
    <xf numFmtId="0" fontId="40" fillId="8" borderId="0" xfId="0" applyFont="1" applyFill="1" applyBorder="1" applyAlignment="1">
      <alignment horizontal="center"/>
    </xf>
    <xf numFmtId="0" fontId="41" fillId="8" borderId="0" xfId="0" applyFont="1" applyFill="1" applyBorder="1" applyAlignment="1">
      <alignment horizontal="right"/>
    </xf>
    <xf numFmtId="0" fontId="41" fillId="8" borderId="7" xfId="0" applyFont="1" applyFill="1" applyBorder="1" applyAlignment="1">
      <alignment horizontal="right"/>
    </xf>
    <xf numFmtId="0" fontId="39" fillId="7" borderId="8" xfId="0" applyFont="1" applyFill="1" applyBorder="1"/>
    <xf numFmtId="3" fontId="39" fillId="7" borderId="8" xfId="0" applyNumberFormat="1" applyFont="1" applyFill="1" applyBorder="1"/>
    <xf numFmtId="170" fontId="42" fillId="7" borderId="8" xfId="22" applyNumberFormat="1" applyFont="1" applyFill="1" applyBorder="1" applyAlignment="1">
      <alignment horizontal="center"/>
    </xf>
    <xf numFmtId="165" fontId="42" fillId="7" borderId="8" xfId="0" applyNumberFormat="1" applyFont="1" applyFill="1" applyBorder="1"/>
    <xf numFmtId="170" fontId="42" fillId="7" borderId="8" xfId="0" applyNumberFormat="1" applyFont="1" applyFill="1" applyBorder="1" applyAlignment="1">
      <alignment horizontal="center"/>
    </xf>
    <xf numFmtId="0" fontId="43" fillId="8" borderId="9" xfId="0" applyFont="1" applyFill="1" applyBorder="1" applyAlignment="1">
      <alignment vertical="center"/>
    </xf>
    <xf numFmtId="3" fontId="39" fillId="8" borderId="9" xfId="0" applyNumberFormat="1" applyFont="1" applyFill="1" applyBorder="1" applyAlignment="1">
      <alignment horizontal="right" vertical="center" textRotation="90" wrapText="1"/>
    </xf>
    <xf numFmtId="1" fontId="39" fillId="8" borderId="8" xfId="0" applyNumberFormat="1" applyFont="1" applyFill="1" applyBorder="1" applyAlignment="1">
      <alignment/>
    </xf>
    <xf numFmtId="1" fontId="44" fillId="8" borderId="8" xfId="0" applyNumberFormat="1" applyFont="1" applyFill="1" applyBorder="1" applyAlignment="1">
      <alignment wrapText="1"/>
    </xf>
    <xf numFmtId="0" fontId="43" fillId="7" borderId="8" xfId="0" applyFont="1" applyFill="1" applyBorder="1" applyAlignment="1">
      <alignment wrapText="1"/>
    </xf>
    <xf numFmtId="171" fontId="41" fillId="7" borderId="8" xfId="0" applyNumberFormat="1" applyFont="1" applyFill="1" applyBorder="1" applyAlignment="1">
      <alignment horizontal="center"/>
    </xf>
    <xf numFmtId="171" fontId="41" fillId="7" borderId="8" xfId="0" applyNumberFormat="1" applyFont="1" applyFill="1" applyBorder="1" applyAlignment="1">
      <alignment horizontal="right"/>
    </xf>
    <xf numFmtId="0" fontId="43" fillId="7" borderId="10" xfId="0" applyFont="1" applyFill="1" applyBorder="1" applyAlignment="1">
      <alignment wrapText="1"/>
    </xf>
    <xf numFmtId="171" fontId="41" fillId="7" borderId="10" xfId="0" applyNumberFormat="1" applyFont="1" applyFill="1" applyBorder="1" applyAlignment="1">
      <alignment horizontal="center"/>
    </xf>
    <xf numFmtId="171" fontId="41" fillId="7" borderId="10" xfId="0" applyNumberFormat="1" applyFont="1" applyFill="1" applyBorder="1" applyAlignment="1">
      <alignment horizontal="right"/>
    </xf>
    <xf numFmtId="0" fontId="39" fillId="7" borderId="8" xfId="0" applyFont="1" applyFill="1" applyBorder="1" applyAlignment="1">
      <alignment/>
    </xf>
    <xf numFmtId="0" fontId="39" fillId="7" borderId="8" xfId="0" applyFont="1" applyFill="1" applyBorder="1" applyAlignment="1">
      <alignment wrapText="1"/>
    </xf>
    <xf numFmtId="0" fontId="40" fillId="8" borderId="0" xfId="0" applyFont="1" applyFill="1" applyBorder="1" applyAlignment="1">
      <alignment vertical="center"/>
    </xf>
    <xf numFmtId="173" fontId="35" fillId="0" borderId="0" xfId="0" applyNumberFormat="1" applyFont="1" applyBorder="1"/>
    <xf numFmtId="0" fontId="43" fillId="8" borderId="11" xfId="0" applyFont="1" applyFill="1" applyBorder="1" applyAlignment="1">
      <alignment vertical="center"/>
    </xf>
    <xf numFmtId="3" fontId="39" fillId="7" borderId="8" xfId="0" applyNumberFormat="1" applyFont="1" applyFill="1" applyBorder="1" applyAlignment="1">
      <alignment/>
    </xf>
    <xf numFmtId="3" fontId="41" fillId="7" borderId="8" xfId="0" applyNumberFormat="1" applyFont="1" applyFill="1" applyBorder="1" applyAlignment="1">
      <alignment/>
    </xf>
    <xf numFmtId="0" fontId="43" fillId="8" borderId="12" xfId="0" applyFont="1" applyFill="1" applyBorder="1" applyAlignment="1">
      <alignment vertical="center"/>
    </xf>
    <xf numFmtId="168" fontId="39" fillId="7" borderId="8" xfId="22" applyNumberFormat="1" applyFont="1" applyFill="1" applyBorder="1" applyAlignment="1">
      <alignment/>
    </xf>
    <xf numFmtId="168" fontId="39" fillId="7" borderId="8" xfId="0" applyNumberFormat="1" applyFont="1" applyFill="1" applyBorder="1" applyAlignment="1">
      <alignment/>
    </xf>
    <xf numFmtId="168" fontId="41" fillId="7" borderId="8" xfId="0" applyNumberFormat="1" applyFont="1" applyFill="1" applyBorder="1" applyAlignment="1">
      <alignment/>
    </xf>
    <xf numFmtId="3" fontId="39" fillId="8" borderId="8" xfId="0" applyNumberFormat="1" applyFont="1" applyFill="1" applyBorder="1" applyAlignment="1">
      <alignment/>
    </xf>
    <xf numFmtId="168" fontId="39" fillId="8" borderId="8" xfId="0" applyNumberFormat="1" applyFont="1" applyFill="1" applyBorder="1" applyAlignment="1">
      <alignment/>
    </xf>
    <xf numFmtId="0" fontId="40" fillId="8" borderId="0" xfId="0" applyFont="1" applyFill="1" applyAlignment="1">
      <alignment vertical="center"/>
    </xf>
    <xf numFmtId="0" fontId="40" fillId="8" borderId="0" xfId="0" applyFont="1" applyFill="1" applyAlignment="1">
      <alignment horizontal="right" vertical="center"/>
    </xf>
    <xf numFmtId="0" fontId="40" fillId="8" borderId="8" xfId="0" applyFont="1" applyFill="1" applyBorder="1" applyAlignment="1">
      <alignment vertical="center"/>
    </xf>
    <xf numFmtId="3" fontId="40" fillId="8" borderId="8" xfId="0" applyNumberFormat="1" applyFont="1" applyFill="1" applyBorder="1" applyAlignment="1">
      <alignment vertical="center"/>
    </xf>
    <xf numFmtId="0" fontId="39" fillId="7" borderId="0" xfId="0" applyFont="1" applyFill="1"/>
    <xf numFmtId="0" fontId="46" fillId="7" borderId="0" xfId="0" applyFont="1" applyFill="1"/>
    <xf numFmtId="0" fontId="46" fillId="7" borderId="13" xfId="0" applyFont="1" applyFill="1" applyBorder="1"/>
    <xf numFmtId="3" fontId="39" fillId="0" borderId="0" xfId="0" applyNumberFormat="1" applyFont="1" applyFill="1" applyAlignment="1">
      <alignment horizontal="right"/>
    </xf>
    <xf numFmtId="3" fontId="46" fillId="0" borderId="0" xfId="0" applyNumberFormat="1" applyFont="1" applyFill="1" applyAlignment="1">
      <alignment horizontal="right"/>
    </xf>
    <xf numFmtId="168" fontId="46" fillId="0" borderId="0" xfId="0" applyNumberFormat="1" applyFont="1" applyFill="1" applyAlignment="1">
      <alignment horizontal="right"/>
    </xf>
    <xf numFmtId="3" fontId="39" fillId="0" borderId="13" xfId="0" applyNumberFormat="1" applyFont="1" applyFill="1" applyBorder="1" applyAlignment="1">
      <alignment horizontal="right"/>
    </xf>
    <xf numFmtId="168" fontId="46" fillId="0" borderId="13" xfId="0" applyNumberFormat="1" applyFont="1" applyFill="1" applyBorder="1" applyAlignment="1">
      <alignment horizontal="right"/>
    </xf>
    <xf numFmtId="0" fontId="44" fillId="7" borderId="14" xfId="0" applyFont="1" applyFill="1" applyBorder="1"/>
    <xf numFmtId="168" fontId="39" fillId="0" borderId="14" xfId="0" applyNumberFormat="1" applyFont="1" applyFill="1" applyBorder="1" applyAlignment="1">
      <alignment horizontal="right"/>
    </xf>
    <xf numFmtId="168" fontId="44" fillId="0" borderId="14" xfId="0" applyNumberFormat="1" applyFont="1" applyFill="1" applyBorder="1" applyAlignment="1">
      <alignment horizontal="right"/>
    </xf>
    <xf numFmtId="0" fontId="44" fillId="7" borderId="15" xfId="0" applyFont="1" applyFill="1" applyBorder="1"/>
    <xf numFmtId="168" fontId="39" fillId="0" borderId="15" xfId="0" applyNumberFormat="1" applyFont="1" applyFill="1" applyBorder="1" applyAlignment="1">
      <alignment horizontal="right"/>
    </xf>
    <xf numFmtId="168" fontId="44" fillId="0" borderId="15" xfId="0" applyNumberFormat="1" applyFont="1" applyFill="1" applyBorder="1" applyAlignment="1">
      <alignment horizontal="right"/>
    </xf>
    <xf numFmtId="0" fontId="39" fillId="7" borderId="16" xfId="0" applyFont="1" applyFill="1" applyBorder="1" applyAlignment="1">
      <alignment vertical="center"/>
    </xf>
    <xf numFmtId="168" fontId="39" fillId="0" borderId="16" xfId="0" applyNumberFormat="1" applyFont="1" applyFill="1" applyBorder="1" applyAlignment="1">
      <alignment horizontal="right" vertical="center"/>
    </xf>
    <xf numFmtId="168" fontId="39" fillId="7" borderId="16" xfId="0" applyNumberFormat="1" applyFont="1" applyFill="1" applyBorder="1" applyAlignment="1">
      <alignment horizontal="right" vertical="center"/>
    </xf>
    <xf numFmtId="0" fontId="44" fillId="7" borderId="17" xfId="0" applyFont="1" applyFill="1" applyBorder="1"/>
    <xf numFmtId="168" fontId="44" fillId="0" borderId="17" xfId="0" applyNumberFormat="1" applyFont="1" applyFill="1" applyBorder="1" applyAlignment="1">
      <alignment horizontal="right"/>
    </xf>
    <xf numFmtId="168" fontId="44" fillId="7" borderId="17" xfId="0" applyNumberFormat="1" applyFont="1" applyFill="1" applyBorder="1" applyAlignment="1">
      <alignment horizontal="right"/>
    </xf>
    <xf numFmtId="0" fontId="44" fillId="7" borderId="8" xfId="0" applyFont="1" applyFill="1" applyBorder="1"/>
    <xf numFmtId="168" fontId="44" fillId="0" borderId="8" xfId="0" applyNumberFormat="1" applyFont="1" applyFill="1" applyBorder="1" applyAlignment="1">
      <alignment horizontal="right"/>
    </xf>
    <xf numFmtId="168" fontId="44" fillId="7" borderId="8" xfId="0" applyNumberFormat="1" applyFont="1" applyFill="1" applyBorder="1" applyAlignment="1">
      <alignment horizontal="right"/>
    </xf>
    <xf numFmtId="0" fontId="39" fillId="0" borderId="0" xfId="0" applyFont="1" applyFill="1" applyBorder="1"/>
    <xf numFmtId="9" fontId="42" fillId="0" borderId="0" xfId="0" applyNumberFormat="1" applyFont="1" applyFill="1" applyBorder="1" applyAlignment="1">
      <alignment horizontal="center"/>
    </xf>
    <xf numFmtId="3" fontId="39" fillId="0" borderId="0" xfId="0" applyNumberFormat="1" applyFont="1" applyFill="1" applyBorder="1"/>
    <xf numFmtId="0" fontId="44" fillId="0" borderId="0" xfId="0" applyFont="1" applyFill="1" applyBorder="1"/>
    <xf numFmtId="0" fontId="43" fillId="0" borderId="0" xfId="0" applyFont="1" applyFill="1" applyBorder="1"/>
    <xf numFmtId="0" fontId="44" fillId="0" borderId="12" xfId="0" applyFont="1" applyFill="1" applyBorder="1"/>
    <xf numFmtId="3" fontId="43" fillId="0" borderId="0" xfId="0" applyNumberFormat="1" applyFont="1" applyFill="1" applyBorder="1"/>
    <xf numFmtId="3" fontId="43" fillId="0" borderId="12" xfId="0" applyNumberFormat="1" applyFont="1" applyFill="1" applyBorder="1"/>
    <xf numFmtId="0" fontId="43" fillId="7" borderId="0" xfId="0" applyFont="1" applyFill="1" applyBorder="1" applyAlignment="1">
      <alignment wrapText="1"/>
    </xf>
    <xf numFmtId="3" fontId="41" fillId="7" borderId="0" xfId="0" applyNumberFormat="1" applyFont="1" applyFill="1" applyBorder="1" applyAlignment="1">
      <alignment/>
    </xf>
    <xf numFmtId="168" fontId="41" fillId="7" borderId="0" xfId="0" applyNumberFormat="1"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xf>
    <xf numFmtId="0" fontId="40" fillId="8" borderId="18" xfId="0" applyFont="1" applyFill="1" applyBorder="1" applyAlignment="1">
      <alignment wrapText="1"/>
    </xf>
    <xf numFmtId="0" fontId="39" fillId="8" borderId="18" xfId="0" applyFont="1" applyFill="1" applyBorder="1" applyAlignment="1">
      <alignment horizontal="right" vertical="center" textRotation="90" wrapText="1"/>
    </xf>
    <xf numFmtId="172" fontId="20" fillId="0" borderId="0" xfId="0" applyNumberFormat="1" applyFont="1"/>
    <xf numFmtId="166" fontId="20" fillId="0" borderId="0" xfId="0" applyNumberFormat="1" applyFont="1"/>
    <xf numFmtId="167" fontId="0" fillId="0" borderId="0" xfId="0" applyNumberFormat="1" applyFont="1"/>
    <xf numFmtId="0" fontId="50" fillId="8" borderId="9" xfId="0" applyFont="1" applyFill="1" applyBorder="1" applyAlignment="1">
      <alignment vertical="center"/>
    </xf>
    <xf numFmtId="0" fontId="49" fillId="8" borderId="0" xfId="0" applyFont="1" applyFill="1" applyBorder="1" applyAlignment="1">
      <alignment vertical="center"/>
    </xf>
    <xf numFmtId="0" fontId="43" fillId="8" borderId="0" xfId="0" applyFont="1" applyFill="1" applyBorder="1" applyAlignment="1">
      <alignment vertical="center"/>
    </xf>
    <xf numFmtId="3" fontId="39" fillId="8" borderId="0" xfId="0" applyNumberFormat="1" applyFont="1" applyFill="1" applyBorder="1" applyAlignment="1">
      <alignment horizontal="right" vertical="center" textRotation="90" wrapText="1"/>
    </xf>
    <xf numFmtId="0" fontId="43" fillId="8" borderId="19" xfId="0" applyFont="1" applyFill="1" applyBorder="1" applyAlignment="1">
      <alignment vertical="center"/>
    </xf>
    <xf numFmtId="3" fontId="39" fillId="8" borderId="19" xfId="0" applyNumberFormat="1" applyFont="1" applyFill="1" applyBorder="1" applyAlignment="1">
      <alignment horizontal="right" vertical="center" textRotation="90" wrapText="1"/>
    </xf>
    <xf numFmtId="0" fontId="40" fillId="8" borderId="19" xfId="0" applyFont="1" applyFill="1" applyBorder="1" applyAlignment="1">
      <alignment vertical="center"/>
    </xf>
    <xf numFmtId="168" fontId="0" fillId="0" borderId="0" xfId="0" applyNumberFormat="1"/>
    <xf numFmtId="2" fontId="0" fillId="0" borderId="0" xfId="0" applyNumberFormat="1"/>
    <xf numFmtId="0" fontId="39" fillId="8" borderId="9" xfId="0" applyFont="1" applyFill="1" applyBorder="1" applyAlignment="1">
      <alignment vertical="center"/>
    </xf>
    <xf numFmtId="0" fontId="51" fillId="0" borderId="0" xfId="0" applyFont="1" applyBorder="1"/>
    <xf numFmtId="0" fontId="41" fillId="8" borderId="9" xfId="0" applyFont="1" applyFill="1" applyBorder="1" applyAlignment="1">
      <alignment vertical="center" wrapText="1"/>
    </xf>
    <xf numFmtId="0" fontId="40" fillId="7" borderId="8" xfId="0" applyFont="1" applyFill="1" applyBorder="1" applyAlignment="1">
      <alignment horizontal="center" wrapText="1"/>
    </xf>
    <xf numFmtId="0" fontId="48" fillId="7" borderId="8" xfId="0" applyFont="1" applyFill="1" applyBorder="1" applyAlignment="1">
      <alignment wrapText="1"/>
    </xf>
    <xf numFmtId="0" fontId="50" fillId="8" borderId="8" xfId="0" applyFont="1" applyFill="1" applyBorder="1" applyAlignment="1">
      <alignment vertical="center"/>
    </xf>
    <xf numFmtId="0" fontId="52" fillId="0" borderId="0" xfId="0" applyFont="1" applyBorder="1"/>
    <xf numFmtId="0" fontId="50" fillId="8" borderId="8" xfId="0" applyFont="1" applyFill="1" applyBorder="1" applyAlignment="1">
      <alignment horizontal="center" vertical="center" wrapText="1"/>
    </xf>
    <xf numFmtId="0" fontId="39" fillId="8" borderId="9" xfId="0" applyFont="1" applyFill="1" applyBorder="1" applyAlignment="1">
      <alignment horizontal="right" vertical="center"/>
    </xf>
    <xf numFmtId="3" fontId="44" fillId="7" borderId="8" xfId="0" applyNumberFormat="1" applyFont="1" applyFill="1" applyBorder="1" applyAlignment="1">
      <alignment wrapText="1"/>
    </xf>
    <xf numFmtId="0" fontId="44" fillId="7" borderId="8" xfId="0" applyFont="1" applyFill="1" applyBorder="1" applyAlignment="1">
      <alignment wrapText="1"/>
    </xf>
    <xf numFmtId="0" fontId="41" fillId="8" borderId="0" xfId="0" applyFont="1" applyFill="1" applyBorder="1" applyAlignment="1">
      <alignment vertical="center"/>
    </xf>
    <xf numFmtId="0" fontId="39" fillId="8" borderId="0" xfId="0" applyFont="1" applyFill="1" applyBorder="1" applyAlignment="1">
      <alignment vertical="center"/>
    </xf>
    <xf numFmtId="0" fontId="39" fillId="8" borderId="19" xfId="0" applyFont="1" applyFill="1" applyBorder="1" applyAlignment="1">
      <alignment vertical="center"/>
    </xf>
    <xf numFmtId="0" fontId="37" fillId="8" borderId="9" xfId="0" applyFont="1" applyFill="1" applyBorder="1" applyAlignment="1">
      <alignment vertical="center"/>
    </xf>
    <xf numFmtId="0" fontId="38" fillId="8" borderId="9" xfId="0" applyFont="1" applyFill="1" applyBorder="1" applyAlignment="1">
      <alignment vertical="center"/>
    </xf>
    <xf numFmtId="0" fontId="38" fillId="8" borderId="9" xfId="0" applyFont="1" applyFill="1" applyBorder="1" applyAlignment="1">
      <alignment horizontal="center" vertical="center"/>
    </xf>
    <xf numFmtId="0" fontId="48" fillId="8" borderId="0" xfId="0" applyFont="1" applyFill="1" applyBorder="1" applyAlignment="1">
      <alignment vertical="center"/>
    </xf>
    <xf numFmtId="3" fontId="49" fillId="8" borderId="0" xfId="0" applyNumberFormat="1" applyFont="1" applyFill="1" applyBorder="1" applyAlignment="1">
      <alignment horizontal="right" vertical="center" textRotation="90" wrapText="1"/>
    </xf>
    <xf numFmtId="0" fontId="28" fillId="0" borderId="0" xfId="0" applyFont="1" applyBorder="1" applyAlignment="1">
      <alignment vertical="center"/>
    </xf>
    <xf numFmtId="0" fontId="53" fillId="9" borderId="0" xfId="0" applyFont="1" applyFill="1" applyBorder="1"/>
    <xf numFmtId="0" fontId="54" fillId="9" borderId="0" xfId="0" applyFont="1" applyFill="1" applyBorder="1" applyAlignment="1">
      <alignment vertical="center" wrapText="1"/>
    </xf>
    <xf numFmtId="0" fontId="55" fillId="9" borderId="0" xfId="0" applyFont="1" applyFill="1" applyBorder="1" applyAlignment="1">
      <alignment horizontal="right" vertical="center"/>
    </xf>
    <xf numFmtId="0" fontId="50" fillId="10" borderId="20" xfId="0" applyFont="1" applyFill="1" applyBorder="1" applyAlignment="1">
      <alignment vertical="center"/>
    </xf>
    <xf numFmtId="0" fontId="43" fillId="10" borderId="20" xfId="0" applyFont="1" applyFill="1" applyBorder="1" applyAlignment="1">
      <alignment vertical="center"/>
    </xf>
    <xf numFmtId="0" fontId="39" fillId="8" borderId="21" xfId="0" applyFont="1" applyFill="1" applyBorder="1" applyAlignment="1">
      <alignment horizontal="center" vertical="center"/>
    </xf>
    <xf numFmtId="0" fontId="39" fillId="8" borderId="22" xfId="0" applyFont="1" applyFill="1" applyBorder="1" applyAlignment="1">
      <alignment vertical="center"/>
    </xf>
    <xf numFmtId="0" fontId="39" fillId="8" borderId="20" xfId="0" applyFont="1" applyFill="1" applyBorder="1" applyAlignment="1">
      <alignment vertical="center"/>
    </xf>
    <xf numFmtId="0" fontId="39" fillId="8" borderId="23" xfId="0" applyFont="1" applyFill="1" applyBorder="1" applyAlignment="1">
      <alignment vertical="center"/>
    </xf>
    <xf numFmtId="0" fontId="40" fillId="0" borderId="0" xfId="0" applyFont="1" applyFill="1" applyBorder="1" applyAlignment="1">
      <alignment horizontal="center"/>
    </xf>
    <xf numFmtId="0" fontId="45" fillId="0" borderId="0" xfId="0" applyFont="1" applyFill="1" applyBorder="1"/>
    <xf numFmtId="0" fontId="41" fillId="0" borderId="0" xfId="0" applyFont="1" applyFill="1" applyBorder="1" applyAlignment="1">
      <alignment horizontal="center"/>
    </xf>
    <xf numFmtId="0" fontId="40" fillId="0" borderId="0" xfId="20" applyFont="1" applyFill="1" applyBorder="1" applyAlignment="1" applyProtection="1">
      <alignment/>
      <protection/>
    </xf>
    <xf numFmtId="0" fontId="56" fillId="0" borderId="0" xfId="20" applyFont="1" applyFill="1" applyBorder="1" applyAlignment="1" applyProtection="1">
      <alignment/>
      <protection/>
    </xf>
    <xf numFmtId="0" fontId="39" fillId="0" borderId="0" xfId="20" applyFont="1" applyFill="1" applyBorder="1" applyAlignment="1" applyProtection="1">
      <alignment/>
      <protection/>
    </xf>
    <xf numFmtId="0" fontId="57" fillId="9" borderId="0" xfId="0" applyFont="1" applyFill="1" applyBorder="1" applyAlignment="1" quotePrefix="1">
      <alignment vertical="center"/>
    </xf>
    <xf numFmtId="0" fontId="54" fillId="9" borderId="0" xfId="0" applyFont="1" applyFill="1" applyBorder="1"/>
    <xf numFmtId="0" fontId="50" fillId="10" borderId="24" xfId="0" applyFont="1" applyFill="1" applyBorder="1" applyAlignment="1">
      <alignment vertical="center"/>
    </xf>
    <xf numFmtId="0" fontId="43" fillId="10" borderId="24" xfId="0" applyFont="1" applyFill="1" applyBorder="1" applyAlignment="1">
      <alignment vertical="center"/>
    </xf>
    <xf numFmtId="0" fontId="39" fillId="8" borderId="25" xfId="0" applyFont="1" applyFill="1" applyBorder="1"/>
    <xf numFmtId="0" fontId="11" fillId="11" borderId="9" xfId="0" applyFont="1" applyFill="1" applyBorder="1"/>
    <xf numFmtId="0" fontId="2" fillId="11" borderId="26" xfId="0" applyFont="1" applyFill="1" applyBorder="1"/>
    <xf numFmtId="0" fontId="43" fillId="0" borderId="0" xfId="0" applyFont="1" applyBorder="1"/>
    <xf numFmtId="0" fontId="43" fillId="0" borderId="27" xfId="0" applyFont="1" applyBorder="1"/>
    <xf numFmtId="0" fontId="43" fillId="0" borderId="27" xfId="0" applyFont="1" applyBorder="1" applyAlignment="1">
      <alignment wrapText="1"/>
    </xf>
    <xf numFmtId="0" fontId="11" fillId="11" borderId="0" xfId="0" applyFont="1" applyFill="1" applyBorder="1"/>
    <xf numFmtId="0" fontId="2" fillId="11" borderId="27" xfId="0" applyFont="1" applyFill="1" applyBorder="1"/>
    <xf numFmtId="0" fontId="43" fillId="0" borderId="13" xfId="0" applyFont="1" applyBorder="1"/>
    <xf numFmtId="0" fontId="43" fillId="0" borderId="28" xfId="0" applyFont="1" applyBorder="1" applyAlignment="1">
      <alignment wrapText="1"/>
    </xf>
    <xf numFmtId="0" fontId="43" fillId="0" borderId="3" xfId="0" applyFont="1" applyBorder="1" applyAlignment="1">
      <alignment wrapText="1"/>
    </xf>
    <xf numFmtId="0" fontId="43" fillId="0" borderId="3" xfId="0" applyFont="1" applyBorder="1"/>
    <xf numFmtId="0" fontId="43" fillId="0" borderId="29" xfId="0" applyFont="1" applyBorder="1"/>
    <xf numFmtId="0" fontId="11" fillId="11" borderId="1" xfId="0" applyFont="1" applyFill="1" applyBorder="1"/>
    <xf numFmtId="0" fontId="2" fillId="11" borderId="30" xfId="0" applyFont="1" applyFill="1" applyBorder="1"/>
    <xf numFmtId="0" fontId="43" fillId="0" borderId="27" xfId="0" applyNumberFormat="1" applyFont="1" applyBorder="1" applyAlignment="1">
      <alignment wrapText="1"/>
    </xf>
    <xf numFmtId="0" fontId="39" fillId="0" borderId="13" xfId="0" applyFont="1" applyFill="1" applyBorder="1"/>
    <xf numFmtId="0" fontId="43" fillId="0" borderId="28" xfId="0" applyFont="1" applyFill="1" applyBorder="1"/>
    <xf numFmtId="0" fontId="3" fillId="2" borderId="0" xfId="0" applyFont="1" applyFill="1" applyBorder="1" applyAlignment="1">
      <alignment horizontal="center" vertical="center"/>
    </xf>
    <xf numFmtId="0" fontId="11" fillId="11" borderId="31" xfId="0" applyFont="1" applyFill="1" applyBorder="1"/>
    <xf numFmtId="0" fontId="2" fillId="11" borderId="32" xfId="0" applyFont="1" applyFill="1" applyBorder="1"/>
    <xf numFmtId="0" fontId="4" fillId="0" borderId="13" xfId="0" applyFont="1" applyBorder="1"/>
    <xf numFmtId="0" fontId="11" fillId="2" borderId="31" xfId="0" applyFont="1" applyFill="1" applyBorder="1"/>
    <xf numFmtId="0" fontId="2" fillId="2" borderId="33" xfId="0" applyFont="1" applyFill="1" applyBorder="1"/>
    <xf numFmtId="0" fontId="43" fillId="0" borderId="3" xfId="0" applyNumberFormat="1" applyFont="1" applyBorder="1" applyAlignment="1">
      <alignment wrapText="1"/>
    </xf>
    <xf numFmtId="0" fontId="43" fillId="0" borderId="29" xfId="0" applyFont="1" applyBorder="1" applyAlignment="1">
      <alignment wrapText="1"/>
    </xf>
    <xf numFmtId="0" fontId="4" fillId="0" borderId="1" xfId="0" applyFont="1" applyBorder="1" applyAlignment="1">
      <alignment horizontal="center"/>
    </xf>
    <xf numFmtId="0" fontId="4" fillId="0" borderId="1" xfId="0" applyFont="1" applyBorder="1"/>
    <xf numFmtId="0" fontId="50" fillId="10" borderId="19" xfId="0" applyFont="1" applyFill="1" applyBorder="1" applyAlignment="1">
      <alignment vertical="center"/>
    </xf>
    <xf numFmtId="0" fontId="43" fillId="10" borderId="19" xfId="0" applyFont="1" applyFill="1" applyBorder="1" applyAlignment="1">
      <alignment vertical="center"/>
    </xf>
    <xf numFmtId="0" fontId="39" fillId="8" borderId="9" xfId="0" applyFont="1" applyFill="1" applyBorder="1"/>
    <xf numFmtId="0" fontId="5" fillId="11" borderId="30" xfId="0" applyFont="1" applyFill="1" applyBorder="1"/>
    <xf numFmtId="0" fontId="41" fillId="0" borderId="3" xfId="0" applyFont="1" applyBorder="1" applyAlignment="1">
      <alignment wrapText="1"/>
    </xf>
    <xf numFmtId="0" fontId="43" fillId="0" borderId="27" xfId="0" applyFont="1" applyBorder="1" applyAlignment="1" quotePrefix="1">
      <alignment wrapText="1"/>
    </xf>
    <xf numFmtId="0" fontId="54" fillId="9" borderId="34" xfId="0" applyFont="1" applyFill="1" applyBorder="1"/>
    <xf numFmtId="0" fontId="53" fillId="9" borderId="35" xfId="0" applyFont="1" applyFill="1" applyBorder="1"/>
    <xf numFmtId="0" fontId="53" fillId="9" borderId="36" xfId="0" applyFont="1" applyFill="1" applyBorder="1"/>
    <xf numFmtId="0" fontId="58" fillId="9" borderId="37" xfId="0" applyFont="1" applyFill="1" applyBorder="1" applyAlignment="1">
      <alignment vertical="center"/>
    </xf>
    <xf numFmtId="0" fontId="55" fillId="9" borderId="19" xfId="0" applyFont="1" applyFill="1" applyBorder="1" applyAlignment="1">
      <alignment vertical="center"/>
    </xf>
    <xf numFmtId="0" fontId="53" fillId="9" borderId="38"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41" fillId="8" borderId="6" xfId="0" applyFont="1" applyFill="1" applyBorder="1" applyAlignment="1">
      <alignment vertical="center"/>
    </xf>
    <xf numFmtId="0" fontId="4" fillId="0" borderId="39" xfId="0" applyFont="1" applyFill="1" applyBorder="1" applyAlignment="1" quotePrefix="1">
      <alignment horizontal="left"/>
    </xf>
    <xf numFmtId="0" fontId="4" fillId="0" borderId="39" xfId="0" applyFont="1" applyFill="1" applyBorder="1"/>
    <xf numFmtId="0" fontId="4" fillId="0" borderId="40" xfId="0" applyFont="1" applyFill="1" applyBorder="1" applyAlignment="1" quotePrefix="1">
      <alignment horizontal="left"/>
    </xf>
    <xf numFmtId="0" fontId="4" fillId="0" borderId="40" xfId="0" applyFont="1" applyFill="1" applyBorder="1"/>
    <xf numFmtId="0" fontId="4" fillId="0" borderId="40" xfId="0" applyFont="1" applyFill="1" applyBorder="1" applyAlignment="1">
      <alignment horizontal="left"/>
    </xf>
    <xf numFmtId="0" fontId="10" fillId="0" borderId="41" xfId="0" applyFont="1" applyFill="1" applyBorder="1"/>
    <xf numFmtId="0" fontId="58" fillId="9" borderId="0" xfId="0" applyFont="1" applyFill="1" applyBorder="1"/>
    <xf numFmtId="0" fontId="55" fillId="9" borderId="0" xfId="0" applyFont="1" applyFill="1" applyBorder="1"/>
    <xf numFmtId="0" fontId="43" fillId="8" borderId="0" xfId="0" applyFont="1" applyFill="1" applyBorder="1"/>
    <xf numFmtId="0" fontId="41" fillId="8" borderId="0" xfId="0" applyFont="1" applyFill="1" applyBorder="1"/>
    <xf numFmtId="0" fontId="0" fillId="0" borderId="42" xfId="0" applyFill="1" applyBorder="1"/>
    <xf numFmtId="0" fontId="41" fillId="8" borderId="19" xfId="0" applyFont="1" applyFill="1" applyBorder="1" applyAlignment="1">
      <alignment vertical="center"/>
    </xf>
    <xf numFmtId="3" fontId="59" fillId="0" borderId="0" xfId="0" applyNumberFormat="1" applyFont="1"/>
    <xf numFmtId="1" fontId="59" fillId="0" borderId="0" xfId="0" applyNumberFormat="1" applyFont="1"/>
    <xf numFmtId="0" fontId="0" fillId="0" borderId="0" xfId="0" applyFont="1"/>
    <xf numFmtId="17" fontId="0" fillId="12" borderId="0" xfId="0" applyNumberFormat="1" applyFill="1"/>
    <xf numFmtId="0" fontId="60" fillId="7" borderId="12" xfId="0" applyFont="1" applyFill="1" applyBorder="1"/>
    <xf numFmtId="3" fontId="60" fillId="0" borderId="12" xfId="0" applyNumberFormat="1" applyFont="1" applyFill="1" applyBorder="1"/>
    <xf numFmtId="0" fontId="60" fillId="7" borderId="8" xfId="0" applyFont="1" applyFill="1" applyBorder="1"/>
    <xf numFmtId="3" fontId="60" fillId="0" borderId="8" xfId="0" applyNumberFormat="1" applyFont="1" applyFill="1" applyBorder="1"/>
    <xf numFmtId="17" fontId="0" fillId="0" borderId="0" xfId="0" applyNumberFormat="1" applyFont="1"/>
    <xf numFmtId="0" fontId="39" fillId="8" borderId="12" xfId="0" applyFont="1" applyFill="1" applyBorder="1" applyAlignment="1">
      <alignment vertical="center"/>
    </xf>
    <xf numFmtId="0" fontId="61" fillId="8" borderId="12" xfId="0" applyFont="1" applyFill="1" applyBorder="1" applyAlignment="1">
      <alignment vertical="center"/>
    </xf>
    <xf numFmtId="0" fontId="62" fillId="8" borderId="8" xfId="0" applyFont="1" applyFill="1" applyBorder="1" applyAlignment="1">
      <alignment vertical="center"/>
    </xf>
    <xf numFmtId="3" fontId="62" fillId="8" borderId="8" xfId="0" applyNumberFormat="1" applyFont="1" applyFill="1" applyBorder="1" applyAlignment="1">
      <alignment horizontal="center" vertical="center" wrapText="1"/>
    </xf>
    <xf numFmtId="3" fontId="0" fillId="0" borderId="0" xfId="0" applyNumberFormat="1" applyBorder="1"/>
    <xf numFmtId="0" fontId="63" fillId="7" borderId="8" xfId="0" applyFont="1" applyFill="1" applyBorder="1" applyAlignment="1">
      <alignment horizontal="center" wrapText="1"/>
    </xf>
    <xf numFmtId="3" fontId="0" fillId="0" borderId="0" xfId="0" applyNumberFormat="1" applyFont="1" quotePrefix="1"/>
    <xf numFmtId="9" fontId="0" fillId="0" borderId="0" xfId="22" applyFont="1"/>
    <xf numFmtId="0" fontId="0" fillId="0" borderId="0" xfId="0" applyFont="1" applyBorder="1" applyAlignment="1">
      <alignment horizontal="center"/>
    </xf>
    <xf numFmtId="3" fontId="0" fillId="0" borderId="0" xfId="0" applyNumberFormat="1" applyFont="1" applyBorder="1" applyAlignment="1">
      <alignment horizontal="center"/>
    </xf>
    <xf numFmtId="0" fontId="50" fillId="13" borderId="9" xfId="0" applyFont="1" applyFill="1" applyBorder="1" applyAlignment="1">
      <alignment vertical="center"/>
    </xf>
    <xf numFmtId="0" fontId="0" fillId="0" borderId="0" xfId="0" applyFont="1" applyBorder="1"/>
    <xf numFmtId="0" fontId="47" fillId="8" borderId="0" xfId="0" applyFont="1" applyFill="1" applyBorder="1" applyAlignment="1">
      <alignment horizontal="left"/>
    </xf>
    <xf numFmtId="0" fontId="37" fillId="8" borderId="0" xfId="0" applyFont="1" applyFill="1" applyBorder="1"/>
    <xf numFmtId="0" fontId="47" fillId="8" borderId="0" xfId="0" applyFont="1" applyFill="1" applyBorder="1" applyAlignment="1">
      <alignment horizontal="left" wrapText="1"/>
    </xf>
    <xf numFmtId="0" fontId="37" fillId="8" borderId="0" xfId="0" applyFont="1" applyFill="1" applyBorder="1" applyAlignment="1">
      <alignment wrapText="1"/>
    </xf>
    <xf numFmtId="0" fontId="49" fillId="8" borderId="0" xfId="0" applyFont="1" applyFill="1" applyBorder="1" applyAlignment="1">
      <alignment horizontal="center" wrapText="1"/>
    </xf>
    <xf numFmtId="0" fontId="66" fillId="14" borderId="0" xfId="0" applyFont="1" applyFill="1" applyBorder="1" applyAlignment="1">
      <alignment horizontal="center" wrapText="1"/>
    </xf>
    <xf numFmtId="0" fontId="64" fillId="15" borderId="43" xfId="0" applyFont="1" applyFill="1" applyBorder="1"/>
    <xf numFmtId="0" fontId="64" fillId="15" borderId="44" xfId="0" applyFont="1" applyFill="1" applyBorder="1"/>
    <xf numFmtId="0" fontId="64" fillId="15" borderId="44" xfId="0" applyFont="1" applyFill="1" applyBorder="1" applyAlignment="1">
      <alignment horizontal="center"/>
    </xf>
    <xf numFmtId="0" fontId="64" fillId="15" borderId="45" xfId="0" applyFont="1" applyFill="1" applyBorder="1"/>
    <xf numFmtId="3" fontId="39" fillId="13" borderId="0" xfId="0" applyNumberFormat="1" applyFont="1" applyFill="1" applyBorder="1" applyAlignment="1">
      <alignment horizontal="right"/>
    </xf>
    <xf numFmtId="3" fontId="39" fillId="13" borderId="0" xfId="0" applyNumberFormat="1" applyFont="1" applyFill="1" applyBorder="1"/>
    <xf numFmtId="172" fontId="40" fillId="14" borderId="0" xfId="21" applyNumberFormat="1" applyFont="1" applyFill="1" applyBorder="1" applyAlignment="1">
      <alignment horizontal="center"/>
    </xf>
    <xf numFmtId="3" fontId="43" fillId="13" borderId="12" xfId="0" applyNumberFormat="1" applyFont="1" applyFill="1" applyBorder="1" applyAlignment="1">
      <alignment horizontal="right"/>
    </xf>
    <xf numFmtId="3" fontId="43" fillId="13" borderId="12" xfId="0" applyNumberFormat="1" applyFont="1" applyFill="1" applyBorder="1"/>
    <xf numFmtId="172" fontId="45" fillId="14" borderId="12" xfId="0" applyNumberFormat="1" applyFont="1" applyFill="1" applyBorder="1" applyAlignment="1">
      <alignment horizontal="center"/>
    </xf>
    <xf numFmtId="3" fontId="43" fillId="13" borderId="0" xfId="0" applyNumberFormat="1" applyFont="1" applyFill="1" applyBorder="1" applyAlignment="1">
      <alignment horizontal="right"/>
    </xf>
    <xf numFmtId="3" fontId="43" fillId="13" borderId="0" xfId="0" applyNumberFormat="1" applyFont="1" applyFill="1" applyBorder="1"/>
    <xf numFmtId="172" fontId="45" fillId="14" borderId="0" xfId="0" applyNumberFormat="1" applyFont="1" applyFill="1" applyBorder="1" applyAlignment="1">
      <alignment horizontal="center"/>
    </xf>
    <xf numFmtId="0" fontId="67" fillId="16" borderId="9" xfId="0" applyFont="1" applyFill="1" applyBorder="1" applyAlignment="1">
      <alignment vertical="center"/>
    </xf>
    <xf numFmtId="3" fontId="68" fillId="16" borderId="9" xfId="0" applyNumberFormat="1" applyFont="1" applyFill="1" applyBorder="1" applyAlignment="1">
      <alignment horizontal="right" vertical="center" textRotation="90" wrapText="1"/>
    </xf>
    <xf numFmtId="0" fontId="40" fillId="7" borderId="8" xfId="0" applyFont="1" applyFill="1" applyBorder="1" applyAlignment="1">
      <alignment vertical="center"/>
    </xf>
    <xf numFmtId="0" fontId="40" fillId="7" borderId="8" xfId="0" applyFont="1" applyFill="1" applyBorder="1" applyAlignment="1">
      <alignment vertical="center" wrapText="1"/>
    </xf>
    <xf numFmtId="171" fontId="40" fillId="7" borderId="8" xfId="0" applyNumberFormat="1" applyFont="1" applyFill="1" applyBorder="1" applyAlignment="1">
      <alignment horizontal="right" vertical="center"/>
    </xf>
    <xf numFmtId="1" fontId="40" fillId="8" borderId="8" xfId="0" applyNumberFormat="1" applyFont="1" applyFill="1" applyBorder="1" applyAlignment="1">
      <alignment/>
    </xf>
    <xf numFmtId="1" fontId="45" fillId="8" borderId="8" xfId="0" applyNumberFormat="1" applyFont="1" applyFill="1" applyBorder="1" applyAlignment="1">
      <alignment wrapText="1"/>
    </xf>
    <xf numFmtId="171" fontId="40" fillId="8" borderId="8" xfId="0" applyNumberFormat="1" applyFont="1" applyFill="1" applyBorder="1" applyAlignment="1">
      <alignment horizontal="center"/>
    </xf>
    <xf numFmtId="171" fontId="40" fillId="8" borderId="8" xfId="0" applyNumberFormat="1" applyFont="1" applyFill="1" applyBorder="1" applyAlignment="1">
      <alignment horizontal="right"/>
    </xf>
    <xf numFmtId="0" fontId="69" fillId="7" borderId="8" xfId="0" applyFont="1" applyFill="1" applyBorder="1" applyAlignment="1">
      <alignment wrapText="1"/>
    </xf>
    <xf numFmtId="171" fontId="41" fillId="7" borderId="8" xfId="0" applyNumberFormat="1" applyFont="1" applyFill="1" applyBorder="1" applyAlignment="1">
      <alignment horizontal="center" vertical="center"/>
    </xf>
    <xf numFmtId="171" fontId="41" fillId="7" borderId="8" xfId="0" applyNumberFormat="1" applyFont="1" applyFill="1" applyBorder="1" applyAlignment="1">
      <alignment horizontal="right" vertical="center"/>
    </xf>
    <xf numFmtId="0" fontId="69" fillId="7" borderId="10" xfId="0" applyFont="1" applyFill="1" applyBorder="1" applyAlignment="1">
      <alignment wrapText="1"/>
    </xf>
    <xf numFmtId="174" fontId="45" fillId="7" borderId="8" xfId="0" applyNumberFormat="1" applyFont="1" applyFill="1" applyBorder="1" applyAlignment="1">
      <alignment horizontal="right" vertical="center"/>
    </xf>
    <xf numFmtId="174" fontId="45" fillId="8" borderId="8" xfId="0" applyNumberFormat="1" applyFont="1" applyFill="1" applyBorder="1" applyAlignment="1">
      <alignment horizontal="right"/>
    </xf>
    <xf numFmtId="174" fontId="43" fillId="7" borderId="8" xfId="0" applyNumberFormat="1" applyFont="1" applyFill="1" applyBorder="1" applyAlignment="1">
      <alignment horizontal="right"/>
    </xf>
    <xf numFmtId="174" fontId="43" fillId="7" borderId="8" xfId="0" applyNumberFormat="1" applyFont="1" applyFill="1" applyBorder="1" applyAlignment="1">
      <alignment horizontal="right" vertical="center"/>
    </xf>
    <xf numFmtId="3" fontId="39" fillId="7" borderId="8" xfId="0" applyNumberFormat="1" applyFont="1" applyFill="1" applyBorder="1" applyAlignment="1">
      <alignment vertical="center"/>
    </xf>
    <xf numFmtId="3" fontId="41" fillId="7" borderId="8" xfId="0" applyNumberFormat="1" applyFont="1" applyFill="1" applyBorder="1" applyAlignment="1">
      <alignment vertical="center"/>
    </xf>
    <xf numFmtId="3" fontId="41" fillId="7" borderId="10" xfId="0" applyNumberFormat="1" applyFont="1" applyFill="1" applyBorder="1" applyAlignment="1">
      <alignment/>
    </xf>
    <xf numFmtId="0" fontId="40" fillId="0" borderId="0" xfId="20" applyFont="1" applyFill="1" applyBorder="1" applyAlignment="1" applyProtection="1">
      <alignment horizontal="left"/>
      <protection/>
    </xf>
    <xf numFmtId="0" fontId="3" fillId="11" borderId="46" xfId="0" applyFont="1" applyFill="1" applyBorder="1" applyAlignment="1">
      <alignment horizontal="center" vertical="center"/>
    </xf>
    <xf numFmtId="0" fontId="0" fillId="0" borderId="47" xfId="0" applyBorder="1"/>
    <xf numFmtId="0" fontId="0" fillId="0" borderId="48" xfId="0" applyBorder="1"/>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11" borderId="52" xfId="0" applyFont="1" applyFill="1" applyBorder="1" applyAlignment="1">
      <alignment horizontal="center" vertical="center"/>
    </xf>
    <xf numFmtId="0" fontId="3" fillId="11" borderId="47"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3" xfId="0" applyFont="1" applyFill="1" applyBorder="1" applyAlignment="1">
      <alignment horizontal="center" vertical="center"/>
    </xf>
    <xf numFmtId="0" fontId="3" fillId="11" borderId="54" xfId="0" applyFont="1" applyFill="1" applyBorder="1" applyAlignment="1">
      <alignment horizontal="center" vertical="center"/>
    </xf>
    <xf numFmtId="0" fontId="3" fillId="2" borderId="55" xfId="0" applyFont="1" applyFill="1" applyBorder="1" applyAlignment="1">
      <alignment horizontal="center" vertical="center"/>
    </xf>
    <xf numFmtId="16" fontId="3" fillId="11" borderId="52" xfId="0" applyNumberFormat="1" applyFont="1" applyFill="1" applyBorder="1" applyAlignment="1" quotePrefix="1">
      <alignment horizontal="center" vertical="center"/>
    </xf>
    <xf numFmtId="0" fontId="38" fillId="8" borderId="9" xfId="0" applyFont="1" applyFill="1" applyBorder="1" applyAlignment="1">
      <alignment horizontal="center" vertical="center"/>
    </xf>
    <xf numFmtId="0" fontId="38" fillId="8" borderId="56" xfId="0" applyFont="1" applyFill="1" applyBorder="1" applyAlignment="1">
      <alignment horizontal="center" vertical="center"/>
    </xf>
    <xf numFmtId="0" fontId="64" fillId="16" borderId="0" xfId="0" applyFont="1" applyFill="1" applyBorder="1" applyAlignment="1">
      <alignment horizontal="center"/>
    </xf>
    <xf numFmtId="0" fontId="65" fillId="17" borderId="0" xfId="0" applyFont="1" applyFill="1" applyBorder="1" applyAlignment="1">
      <alignment horizontal="center"/>
    </xf>
    <xf numFmtId="0" fontId="70" fillId="13" borderId="9" xfId="0" applyFont="1" applyFill="1" applyBorder="1" applyAlignment="1">
      <alignment vertical="center"/>
    </xf>
    <xf numFmtId="0" fontId="71" fillId="13" borderId="9" xfId="0" applyFont="1" applyFill="1" applyBorder="1" applyAlignment="1">
      <alignment vertical="center"/>
    </xf>
    <xf numFmtId="3" fontId="72" fillId="13" borderId="9" xfId="0" applyNumberFormat="1" applyFont="1" applyFill="1" applyBorder="1" applyAlignment="1">
      <alignment horizontal="right" vertical="center" textRotation="90" wrapText="1"/>
    </xf>
    <xf numFmtId="0" fontId="73" fillId="13" borderId="0" xfId="0" applyFont="1" applyFill="1" applyBorder="1" applyAlignment="1">
      <alignment vertical="center"/>
    </xf>
    <xf numFmtId="0" fontId="71" fillId="13" borderId="0" xfId="0" applyFont="1" applyFill="1" applyBorder="1" applyAlignment="1">
      <alignment vertical="center"/>
    </xf>
    <xf numFmtId="3" fontId="72" fillId="13" borderId="0" xfId="0" applyNumberFormat="1" applyFont="1" applyFill="1" applyBorder="1" applyAlignment="1">
      <alignment horizontal="right" vertical="center" textRotation="90" wrapText="1"/>
    </xf>
    <xf numFmtId="0" fontId="64" fillId="16" borderId="57" xfId="0" applyFont="1" applyFill="1" applyBorder="1"/>
    <xf numFmtId="0" fontId="64" fillId="16" borderId="58" xfId="0" applyFont="1" applyFill="1" applyBorder="1"/>
    <xf numFmtId="0" fontId="64" fillId="16" borderId="58" xfId="0" applyFont="1" applyFill="1" applyBorder="1" applyAlignment="1">
      <alignment horizontal="right"/>
    </xf>
    <xf numFmtId="0" fontId="64" fillId="16" borderId="59" xfId="0" applyFont="1" applyFill="1" applyBorder="1" applyAlignment="1">
      <alignment horizontal="right"/>
    </xf>
    <xf numFmtId="0" fontId="74" fillId="0" borderId="0" xfId="0" applyFont="1" applyBorder="1"/>
    <xf numFmtId="0" fontId="75" fillId="16" borderId="60" xfId="0" applyFont="1" applyFill="1" applyBorder="1" applyAlignment="1">
      <alignment vertical="center"/>
    </xf>
    <xf numFmtId="0" fontId="75" fillId="16" borderId="61" xfId="0" applyFont="1" applyFill="1" applyBorder="1" applyAlignment="1">
      <alignment horizontal="center" vertical="center"/>
    </xf>
    <xf numFmtId="0" fontId="75" fillId="16" borderId="62" xfId="0" applyFont="1" applyFill="1" applyBorder="1" applyAlignment="1">
      <alignment horizontal="center" vertical="center"/>
    </xf>
    <xf numFmtId="0" fontId="71" fillId="18" borderId="0" xfId="0" applyFont="1" applyFill="1" applyBorder="1" applyAlignment="1">
      <alignment horizontal="left"/>
    </xf>
    <xf numFmtId="0" fontId="73" fillId="18" borderId="0" xfId="0" applyFont="1" applyFill="1" applyBorder="1" applyAlignment="1">
      <alignment horizontal="left"/>
    </xf>
    <xf numFmtId="0" fontId="73" fillId="18" borderId="0" xfId="0" applyFont="1" applyFill="1" applyBorder="1" applyAlignment="1">
      <alignment horizontal="center"/>
    </xf>
    <xf numFmtId="0" fontId="73" fillId="18" borderId="63" xfId="0" applyFont="1" applyFill="1" applyBorder="1" applyAlignment="1">
      <alignment horizontal="left"/>
    </xf>
    <xf numFmtId="0" fontId="73" fillId="18" borderId="64" xfId="0" applyFont="1" applyFill="1" applyBorder="1" applyAlignment="1">
      <alignment horizontal="center"/>
    </xf>
    <xf numFmtId="0" fontId="73" fillId="18" borderId="57" xfId="0" applyFont="1" applyFill="1" applyBorder="1" applyAlignment="1">
      <alignment/>
    </xf>
    <xf numFmtId="3" fontId="73" fillId="18" borderId="58" xfId="0" applyNumberFormat="1" applyFont="1" applyFill="1" applyBorder="1" applyAlignment="1">
      <alignment horizontal="left"/>
    </xf>
    <xf numFmtId="0" fontId="76" fillId="18" borderId="58" xfId="0" applyFont="1" applyFill="1" applyBorder="1" applyAlignment="1">
      <alignment horizontal="center"/>
    </xf>
    <xf numFmtId="3" fontId="73" fillId="18" borderId="57" xfId="0" applyNumberFormat="1" applyFont="1" applyFill="1" applyBorder="1" applyAlignment="1">
      <alignment horizontal="left"/>
    </xf>
    <xf numFmtId="0" fontId="76" fillId="18" borderId="59" xfId="0" applyFont="1" applyFill="1" applyBorder="1" applyAlignment="1">
      <alignment horizontal="center"/>
    </xf>
    <xf numFmtId="0" fontId="73" fillId="18" borderId="60" xfId="0" applyFont="1" applyFill="1" applyBorder="1" applyAlignment="1">
      <alignment/>
    </xf>
    <xf numFmtId="3" fontId="73" fillId="18" borderId="61" xfId="0" applyNumberFormat="1" applyFont="1" applyFill="1" applyBorder="1" applyAlignment="1">
      <alignment horizontal="left"/>
    </xf>
    <xf numFmtId="9" fontId="76" fillId="18" borderId="61" xfId="22" applyFont="1" applyFill="1" applyBorder="1" applyAlignment="1">
      <alignment horizontal="right" indent="1"/>
    </xf>
    <xf numFmtId="3" fontId="73" fillId="18" borderId="60" xfId="0" applyNumberFormat="1" applyFont="1" applyFill="1" applyBorder="1" applyAlignment="1">
      <alignment horizontal="left"/>
    </xf>
    <xf numFmtId="9" fontId="76" fillId="18" borderId="62" xfId="22" applyFont="1" applyFill="1" applyBorder="1" applyAlignment="1">
      <alignment horizontal="right" indent="1"/>
    </xf>
    <xf numFmtId="3" fontId="77" fillId="18" borderId="0" xfId="0" applyNumberFormat="1" applyFont="1" applyFill="1" applyBorder="1" applyAlignment="1">
      <alignment horizontal="left"/>
    </xf>
    <xf numFmtId="0" fontId="71" fillId="18" borderId="0" xfId="0" applyFont="1" applyFill="1" applyBorder="1"/>
    <xf numFmtId="9" fontId="77" fillId="18" borderId="0" xfId="22" applyFont="1" applyFill="1" applyBorder="1" applyAlignment="1">
      <alignment horizontal="right" indent="1"/>
    </xf>
    <xf numFmtId="3" fontId="71" fillId="18" borderId="63" xfId="0" applyNumberFormat="1" applyFont="1" applyFill="1" applyBorder="1" applyAlignment="1">
      <alignment horizontal="right"/>
    </xf>
    <xf numFmtId="9" fontId="77" fillId="18" borderId="64" xfId="22" applyFont="1" applyFill="1" applyBorder="1" applyAlignment="1">
      <alignment horizontal="right" indent="1"/>
    </xf>
    <xf numFmtId="3" fontId="76" fillId="18" borderId="0" xfId="0" applyNumberFormat="1" applyFont="1" applyFill="1" applyBorder="1" applyAlignment="1">
      <alignment horizontal="left"/>
    </xf>
    <xf numFmtId="3" fontId="71" fillId="18" borderId="0" xfId="0" applyNumberFormat="1" applyFont="1" applyFill="1" applyBorder="1" applyAlignment="1">
      <alignment horizontal="left"/>
    </xf>
    <xf numFmtId="3" fontId="71" fillId="18" borderId="63" xfId="0" applyNumberFormat="1" applyFont="1" applyFill="1" applyBorder="1" applyAlignment="1">
      <alignment horizontal="left"/>
    </xf>
    <xf numFmtId="0" fontId="75" fillId="16" borderId="60" xfId="0" applyFont="1" applyFill="1" applyBorder="1" applyAlignment="1">
      <alignment horizontal="center" vertical="center"/>
    </xf>
    <xf numFmtId="3" fontId="71" fillId="18" borderId="60" xfId="0" applyNumberFormat="1" applyFont="1" applyFill="1" applyBorder="1" applyAlignment="1">
      <alignment horizontal="left"/>
    </xf>
    <xf numFmtId="9" fontId="77" fillId="18" borderId="62" xfId="22" applyFont="1" applyFill="1" applyBorder="1" applyAlignment="1">
      <alignment horizontal="right" indent="1"/>
    </xf>
    <xf numFmtId="0" fontId="78" fillId="13" borderId="65" xfId="0" applyFont="1" applyFill="1" applyBorder="1" applyAlignment="1">
      <alignment vertical="center"/>
    </xf>
    <xf numFmtId="169" fontId="78" fillId="13" borderId="65" xfId="0" applyNumberFormat="1" applyFont="1" applyFill="1" applyBorder="1" applyAlignment="1">
      <alignment horizontal="left" vertical="center"/>
    </xf>
    <xf numFmtId="0" fontId="79" fillId="13" borderId="65" xfId="0" applyFont="1" applyFill="1" applyBorder="1" applyAlignment="1">
      <alignment horizontal="left" vertical="center"/>
    </xf>
    <xf numFmtId="0" fontId="79" fillId="13" borderId="65" xfId="0" applyFont="1" applyFill="1" applyBorder="1" applyAlignment="1">
      <alignment vertical="center"/>
    </xf>
    <xf numFmtId="0" fontId="78" fillId="13" borderId="66" xfId="0" applyFont="1" applyFill="1" applyBorder="1" applyAlignment="1">
      <alignment vertical="center"/>
    </xf>
    <xf numFmtId="169" fontId="78" fillId="13" borderId="66" xfId="0" applyNumberFormat="1" applyFont="1" applyFill="1" applyBorder="1" applyAlignment="1">
      <alignment horizontal="left" vertical="center"/>
    </xf>
    <xf numFmtId="0" fontId="79" fillId="13" borderId="66" xfId="0" applyFont="1" applyFill="1" applyBorder="1" applyAlignment="1">
      <alignment horizontal="left" vertical="center"/>
    </xf>
    <xf numFmtId="0" fontId="79" fillId="13" borderId="66" xfId="0" applyFont="1" applyFill="1" applyBorder="1" applyAlignment="1">
      <alignment vertical="center"/>
    </xf>
    <xf numFmtId="0" fontId="78" fillId="13" borderId="67" xfId="0" applyFont="1" applyFill="1" applyBorder="1" applyAlignment="1">
      <alignment vertical="center"/>
    </xf>
    <xf numFmtId="169" fontId="78" fillId="13" borderId="67" xfId="0" applyNumberFormat="1" applyFont="1" applyFill="1" applyBorder="1" applyAlignment="1">
      <alignment horizontal="left" vertical="center"/>
    </xf>
    <xf numFmtId="0" fontId="79" fillId="13" borderId="67" xfId="0" applyFont="1" applyFill="1" applyBorder="1" applyAlignment="1">
      <alignment horizontal="left" vertical="center"/>
    </xf>
    <xf numFmtId="0" fontId="79" fillId="13" borderId="67" xfId="0" applyFont="1" applyFill="1" applyBorder="1" applyAlignment="1">
      <alignment vertical="center"/>
    </xf>
    <xf numFmtId="0" fontId="78" fillId="13" borderId="68" xfId="0" applyFont="1" applyFill="1" applyBorder="1" applyAlignment="1">
      <alignment vertical="center"/>
    </xf>
    <xf numFmtId="169" fontId="78" fillId="13" borderId="68" xfId="0" applyNumberFormat="1" applyFont="1" applyFill="1" applyBorder="1" applyAlignment="1">
      <alignment horizontal="left" vertical="center"/>
    </xf>
    <xf numFmtId="0" fontId="79" fillId="13" borderId="68" xfId="0" applyFont="1" applyFill="1" applyBorder="1" applyAlignment="1">
      <alignment horizontal="left" vertical="center"/>
    </xf>
    <xf numFmtId="0" fontId="79" fillId="13" borderId="68" xfId="0" applyFont="1" applyFill="1" applyBorder="1" applyAlignment="1">
      <alignment vertical="center"/>
    </xf>
    <xf numFmtId="0" fontId="9" fillId="0" borderId="42" xfId="0" applyFont="1" applyBorder="1"/>
    <xf numFmtId="0" fontId="4" fillId="0" borderId="6" xfId="0" applyFont="1" applyBorder="1"/>
  </cellXfs>
  <cellStyles count="9">
    <cellStyle name="Normal" xfId="0"/>
    <cellStyle name="Percent" xfId="15"/>
    <cellStyle name="Currency" xfId="16"/>
    <cellStyle name="Currency [0]" xfId="17"/>
    <cellStyle name="Comma" xfId="18"/>
    <cellStyle name="Comma [0]" xfId="19"/>
    <cellStyle name="Hyperlink" xfId="20"/>
    <cellStyle name="Komma" xfId="21"/>
    <cellStyle name="Procent" xfId="22"/>
  </cellStyles>
  <dxfs count="38">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7D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3E5E8"/>
      <rgbColor rgb="00A5BFCF"/>
      <rgbColor rgb="007D9FB8"/>
      <rgbColor rgb="002E638B"/>
      <rgbColor rgb="00800080"/>
      <rgbColor rgb="00800000"/>
      <rgbColor rgb="00008080"/>
      <rgbColor rgb="000000FF"/>
      <rgbColor rgb="0000CCFF"/>
      <rgbColor rgb="00CCFFFF"/>
      <rgbColor rgb="002E638B"/>
      <rgbColor rgb="007D9FB8"/>
      <rgbColor rgb="0099CCFF"/>
      <rgbColor rgb="00D3E5E8"/>
      <rgbColor rgb="00CC99FF"/>
      <rgbColor rgb="00A5BFCF"/>
      <rgbColor rgb="003366FF"/>
      <rgbColor rgb="0033CCCC"/>
      <rgbColor rgb="0099CC00"/>
      <rgbColor rgb="00FFCC00"/>
      <rgbColor rgb="00FF9900"/>
      <rgbColor rgb="00FF6600"/>
      <rgbColor rgb="00666699"/>
      <rgbColor rgb="00969696"/>
      <rgbColor rgb="00003366"/>
      <rgbColor rgb="00339966"/>
      <rgbColor rgb="0029D0E2"/>
      <rgbColor rgb="00000000"/>
      <rgbColor rgb="008E8E8E"/>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Doorstromingscoëfficiënt 2013</a:t>
            </a:r>
          </a:p>
        </c:rich>
      </c:tx>
      <c:layout>
        <c:manualLayout>
          <c:xMode val="edge"/>
          <c:yMode val="edge"/>
          <c:x val="0.223"/>
          <c:y val="0.0245"/>
        </c:manualLayout>
      </c:layout>
      <c:overlay val="0"/>
      <c:spPr>
        <a:noFill/>
        <a:ln w="25400">
          <a:noFill/>
        </a:ln>
      </c:spPr>
    </c:title>
    <c:plotArea>
      <c:layout>
        <c:manualLayout>
          <c:layoutTarget val="inner"/>
          <c:xMode val="edge"/>
          <c:yMode val="edge"/>
          <c:x val="0.28025"/>
          <c:y val="0.12475"/>
          <c:w val="0.683"/>
          <c:h val="0.866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r">
                  <a:defRPr lang="en-US" cap="none" sz="13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data!$N$13:$N$19</c:f>
              <c:strCache/>
            </c:strRef>
          </c:cat>
          <c:val>
            <c:numRef>
              <c:f>data!$O$13:$O$19</c:f>
              <c:numCache/>
            </c:numRef>
          </c:val>
        </c:ser>
        <c:gapWidth val="70"/>
        <c:axId val="27393216"/>
        <c:axId val="45212353"/>
      </c:barChart>
      <c:catAx>
        <c:axId val="27393216"/>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45212353"/>
        <c:crosses val="autoZero"/>
        <c:auto val="1"/>
        <c:lblOffset val="100"/>
        <c:tickLblSkip val="1"/>
        <c:noMultiLvlLbl val="0"/>
      </c:catAx>
      <c:valAx>
        <c:axId val="45212353"/>
        <c:scaling>
          <c:orientation val="minMax"/>
          <c:min val="60"/>
        </c:scaling>
        <c:axPos val="t"/>
        <c:delete val="0"/>
        <c:numFmt formatCode="0.0" sourceLinked="1"/>
        <c:majorTickMark val="out"/>
        <c:minorTickMark val="none"/>
        <c:tickLblPos val="none"/>
        <c:spPr>
          <a:ln w="9525">
            <a:noFill/>
          </a:ln>
        </c:spPr>
        <c:crossAx val="27393216"/>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0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5"/>
          <c:y val="0.01225"/>
          <c:w val="0.9785"/>
          <c:h val="0.758"/>
        </c:manualLayout>
      </c:layout>
      <c:barChart>
        <c:barDir val="col"/>
        <c:grouping val="clustered"/>
        <c:varyColors val="0"/>
        <c:ser>
          <c:idx val="0"/>
          <c:order val="0"/>
          <c:tx>
            <c:strRef>
              <c:f>data!$L$146</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data!$M$157:$S$157</c:f>
              <c:numCache/>
            </c:numRef>
          </c:val>
        </c:ser>
        <c:ser>
          <c:idx val="1"/>
          <c:order val="1"/>
          <c:tx>
            <c:strRef>
              <c:f>data!$L$147</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data!$M$158:$S$158</c:f>
              <c:numCache/>
            </c:numRef>
          </c:val>
        </c:ser>
        <c:gapWidth val="30"/>
        <c:axId val="15602074"/>
        <c:axId val="6200939"/>
      </c:barChart>
      <c:catAx>
        <c:axId val="15602074"/>
        <c:scaling>
          <c:orientation val="minMax"/>
        </c:scaling>
        <c:axPos val="b"/>
        <c:delete val="0"/>
        <c:numFmt formatCode="General" sourceLinked="1"/>
        <c:majorTickMark val="none"/>
        <c:minorTickMark val="none"/>
        <c:tickLblPos val="nextTo"/>
        <c:spPr>
          <a:ln w="9525">
            <a:noFill/>
          </a:ln>
        </c:spPr>
        <c:txPr>
          <a:bodyPr/>
          <a:lstStyle/>
          <a:p>
            <a:pPr>
              <a:defRPr lang="en-US" cap="none" sz="1180" b="0" i="0" u="none" baseline="0">
                <a:solidFill>
                  <a:srgbClr val="2E638B"/>
                </a:solidFill>
                <a:latin typeface="Calibri"/>
                <a:ea typeface="Calibri"/>
                <a:cs typeface="Calibri"/>
              </a:defRPr>
            </a:pPr>
          </a:p>
        </c:txPr>
        <c:crossAx val="6200939"/>
        <c:crosses val="autoZero"/>
        <c:auto val="1"/>
        <c:lblOffset val="100"/>
        <c:tickLblSkip val="1"/>
        <c:noMultiLvlLbl val="0"/>
      </c:catAx>
      <c:valAx>
        <c:axId val="6200939"/>
        <c:scaling>
          <c:orientation val="minMax"/>
          <c:min val="0"/>
        </c:scaling>
        <c:axPos val="l"/>
        <c:delete val="1"/>
        <c:majorTickMark val="out"/>
        <c:minorTickMark val="none"/>
        <c:tickLblPos val="nextTo"/>
        <c:crossAx val="15602074"/>
        <c:crosses val="autoZero"/>
        <c:crossBetween val="between"/>
        <c:dispUnits/>
      </c:valAx>
      <c:spPr>
        <a:noFill/>
        <a:ln w="25400">
          <a:noFill/>
        </a:ln>
      </c:spPr>
    </c:plotArea>
    <c:legend>
      <c:legendPos val="b"/>
      <c:layout>
        <c:manualLayout>
          <c:xMode val="edge"/>
          <c:yMode val="edge"/>
          <c:x val="0.3145"/>
          <c:y val="0.92925"/>
          <c:w val="0.4055"/>
          <c:h val="0.06"/>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2217342"/>
        <c:axId val="194031"/>
      </c:barChart>
      <c:catAx>
        <c:axId val="5221734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4031"/>
        <c:crosses val="autoZero"/>
        <c:auto val="1"/>
        <c:lblOffset val="100"/>
        <c:tickLblSkip val="3"/>
        <c:noMultiLvlLbl val="0"/>
      </c:catAx>
      <c:valAx>
        <c:axId val="19403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21734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746280"/>
        <c:axId val="15716521"/>
      </c:barChart>
      <c:catAx>
        <c:axId val="174628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5716521"/>
        <c:crosses val="autoZero"/>
        <c:auto val="1"/>
        <c:lblOffset val="100"/>
        <c:tickLblSkip val="2"/>
        <c:noMultiLvlLbl val="0"/>
      </c:catAx>
      <c:valAx>
        <c:axId val="1571652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4628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7230962"/>
        <c:axId val="65078659"/>
      </c:barChart>
      <c:catAx>
        <c:axId val="723096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078659"/>
        <c:crosses val="autoZero"/>
        <c:auto val="1"/>
        <c:lblOffset val="100"/>
        <c:tickLblSkip val="4"/>
        <c:noMultiLvlLbl val="0"/>
      </c:catAx>
      <c:valAx>
        <c:axId val="6507865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723096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8837020"/>
        <c:axId val="36879997"/>
      </c:barChart>
      <c:catAx>
        <c:axId val="4883702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879997"/>
        <c:crosses val="autoZero"/>
        <c:auto val="1"/>
        <c:lblOffset val="100"/>
        <c:tickLblSkip val="3"/>
        <c:noMultiLvlLbl val="0"/>
      </c:catAx>
      <c:valAx>
        <c:axId val="3687999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83702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3484518"/>
        <c:axId val="34489751"/>
      </c:barChart>
      <c:catAx>
        <c:axId val="6348451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489751"/>
        <c:crosses val="autoZero"/>
        <c:auto val="1"/>
        <c:lblOffset val="100"/>
        <c:tickLblSkip val="2"/>
        <c:noMultiLvlLbl val="0"/>
      </c:catAx>
      <c:valAx>
        <c:axId val="3448975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48451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1972304"/>
        <c:axId val="42206417"/>
      </c:barChart>
      <c:catAx>
        <c:axId val="4197230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206417"/>
        <c:crosses val="autoZero"/>
        <c:auto val="1"/>
        <c:lblOffset val="100"/>
        <c:tickLblSkip val="4"/>
        <c:noMultiLvlLbl val="0"/>
      </c:catAx>
      <c:valAx>
        <c:axId val="4220641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97230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4313434"/>
        <c:axId val="63276587"/>
      </c:barChart>
      <c:catAx>
        <c:axId val="4431343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276587"/>
        <c:crosses val="autoZero"/>
        <c:auto val="1"/>
        <c:lblOffset val="100"/>
        <c:tickLblSkip val="3"/>
        <c:noMultiLvlLbl val="0"/>
      </c:catAx>
      <c:valAx>
        <c:axId val="6327658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31343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2618372"/>
        <c:axId val="25129893"/>
      </c:barChart>
      <c:catAx>
        <c:axId val="3261837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129893"/>
        <c:crosses val="autoZero"/>
        <c:auto val="1"/>
        <c:lblOffset val="100"/>
        <c:tickLblSkip val="2"/>
        <c:noMultiLvlLbl val="0"/>
      </c:catAx>
      <c:valAx>
        <c:axId val="2512989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61837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4842446"/>
        <c:axId val="22255423"/>
      </c:barChart>
      <c:catAx>
        <c:axId val="2484244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255423"/>
        <c:crosses val="autoZero"/>
        <c:auto val="1"/>
        <c:lblOffset val="100"/>
        <c:tickLblSkip val="4"/>
        <c:noMultiLvlLbl val="0"/>
      </c:catAx>
      <c:valAx>
        <c:axId val="2225542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484244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6081080"/>
        <c:axId val="57858809"/>
      </c:barChart>
      <c:catAx>
        <c:axId val="6608108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858809"/>
        <c:crosses val="autoZero"/>
        <c:auto val="1"/>
        <c:lblOffset val="100"/>
        <c:tickLblSkip val="3"/>
        <c:noMultiLvlLbl val="0"/>
      </c:catAx>
      <c:valAx>
        <c:axId val="5785880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08108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45"/>
          <c:y val="0.0355"/>
          <c:w val="0.73725"/>
          <c:h val="0.931"/>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300" b="0"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data!$M$141:$S$141</c:f>
              <c:strCache/>
            </c:strRef>
          </c:cat>
          <c:val>
            <c:numRef>
              <c:f>data!$M$149:$S$149</c:f>
              <c:numCache/>
            </c:numRef>
          </c:val>
        </c:ser>
        <c:gapWidth val="80"/>
        <c:axId val="55808452"/>
        <c:axId val="32514021"/>
      </c:barChart>
      <c:catAx>
        <c:axId val="55808452"/>
        <c:scaling>
          <c:orientation val="maxMin"/>
        </c:scaling>
        <c:axPos val="l"/>
        <c:delete val="0"/>
        <c:numFmt formatCode="General" sourceLinked="1"/>
        <c:majorTickMark val="out"/>
        <c:minorTickMark val="none"/>
        <c:tickLblPos val="nextTo"/>
        <c:spPr>
          <a:ln w="9525">
            <a:noFill/>
          </a:ln>
        </c:spPr>
        <c:txPr>
          <a:bodyPr/>
          <a:lstStyle/>
          <a:p>
            <a:pPr>
              <a:defRPr lang="en-US" cap="none" sz="1175" b="0" i="0" u="none" baseline="0">
                <a:solidFill>
                  <a:srgbClr val="2E638B"/>
                </a:solidFill>
                <a:latin typeface="Calibri"/>
                <a:ea typeface="Calibri"/>
                <a:cs typeface="Calibri"/>
              </a:defRPr>
            </a:pPr>
          </a:p>
        </c:txPr>
        <c:crossAx val="32514021"/>
        <c:crosses val="autoZero"/>
        <c:auto val="1"/>
        <c:lblOffset val="100"/>
        <c:tickLblSkip val="1"/>
        <c:noMultiLvlLbl val="0"/>
      </c:catAx>
      <c:valAx>
        <c:axId val="32514021"/>
        <c:scaling>
          <c:orientation val="minMax"/>
        </c:scaling>
        <c:axPos val="t"/>
        <c:delete val="1"/>
        <c:majorTickMark val="out"/>
        <c:minorTickMark val="none"/>
        <c:tickLblPos val="nextTo"/>
        <c:crossAx val="55808452"/>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1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0967234"/>
        <c:axId val="56051923"/>
      </c:barChart>
      <c:catAx>
        <c:axId val="5096723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051923"/>
        <c:crosses val="autoZero"/>
        <c:auto val="1"/>
        <c:lblOffset val="100"/>
        <c:tickLblSkip val="2"/>
        <c:noMultiLvlLbl val="0"/>
      </c:catAx>
      <c:valAx>
        <c:axId val="5605192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96723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4705260"/>
        <c:axId val="43911885"/>
      </c:barChart>
      <c:catAx>
        <c:axId val="3470526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3911885"/>
        <c:crosses val="autoZero"/>
        <c:auto val="1"/>
        <c:lblOffset val="100"/>
        <c:tickLblSkip val="4"/>
        <c:noMultiLvlLbl val="0"/>
      </c:catAx>
      <c:valAx>
        <c:axId val="4391188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470526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9662646"/>
        <c:axId val="92903"/>
      </c:barChart>
      <c:catAx>
        <c:axId val="5966264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2903"/>
        <c:crosses val="autoZero"/>
        <c:auto val="1"/>
        <c:lblOffset val="100"/>
        <c:tickLblSkip val="3"/>
        <c:noMultiLvlLbl val="0"/>
      </c:catAx>
      <c:valAx>
        <c:axId val="9290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66264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836128"/>
        <c:axId val="7525153"/>
      </c:barChart>
      <c:catAx>
        <c:axId val="83612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7525153"/>
        <c:crosses val="autoZero"/>
        <c:auto val="1"/>
        <c:lblOffset val="100"/>
        <c:tickLblSkip val="2"/>
        <c:noMultiLvlLbl val="0"/>
      </c:catAx>
      <c:valAx>
        <c:axId val="752515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83612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17514"/>
        <c:axId val="5557627"/>
      </c:barChart>
      <c:catAx>
        <c:axId val="61751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557627"/>
        <c:crosses val="autoZero"/>
        <c:auto val="1"/>
        <c:lblOffset val="100"/>
        <c:tickLblSkip val="4"/>
        <c:noMultiLvlLbl val="0"/>
      </c:catAx>
      <c:valAx>
        <c:axId val="555762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1751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0018644"/>
        <c:axId val="47514613"/>
      </c:barChart>
      <c:catAx>
        <c:axId val="5001864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514613"/>
        <c:crosses val="autoZero"/>
        <c:auto val="1"/>
        <c:lblOffset val="100"/>
        <c:tickLblSkip val="3"/>
        <c:noMultiLvlLbl val="0"/>
      </c:catAx>
      <c:valAx>
        <c:axId val="4751461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01864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4978334"/>
        <c:axId val="23478415"/>
      </c:barChart>
      <c:catAx>
        <c:axId val="2497833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478415"/>
        <c:crosses val="autoZero"/>
        <c:auto val="1"/>
        <c:lblOffset val="100"/>
        <c:tickLblSkip val="2"/>
        <c:noMultiLvlLbl val="0"/>
      </c:catAx>
      <c:valAx>
        <c:axId val="2347841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97833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375"/>
          <c:w val="0.9225"/>
          <c:h val="0.694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multiLvlStrRef>
              <c:f>data!$B$490:$AH$491</c:f>
              <c:multiLvlStrCache/>
            </c:multiLvlStrRef>
          </c:cat>
          <c:val>
            <c:numRef>
              <c:f>data!$B$492:$AH$492</c:f>
              <c:numCache/>
            </c:numRef>
          </c:val>
          <c:smooth val="0"/>
        </c:ser>
        <c:ser>
          <c:idx val="1"/>
          <c:order val="1"/>
          <c:tx>
            <c:strRef>
              <c:f>data!$A$493</c:f>
              <c:strCache>
                <c:ptCount val="1"/>
                <c:pt idx="0">
                  <c:v>West-Vlaanderen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data!$B$490:$AH$491</c:f>
              <c:multiLvlStrCache/>
            </c:multiLvlStrRef>
          </c:cat>
          <c:val>
            <c:numRef>
              <c:f>data!$B$493:$AH$493</c:f>
              <c:numCache/>
            </c:numRef>
          </c:val>
          <c:smooth val="0"/>
        </c:ser>
        <c:marker val="1"/>
        <c:axId val="9979144"/>
        <c:axId val="22703433"/>
      </c:lineChart>
      <c:catAx>
        <c:axId val="9979144"/>
        <c:scaling>
          <c:orientation val="minMax"/>
        </c:scaling>
        <c:axPos val="b"/>
        <c:delete val="0"/>
        <c:numFmt formatCode="mmm/yy"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22703433"/>
        <c:crosses val="autoZero"/>
        <c:auto val="1"/>
        <c:lblOffset val="100"/>
        <c:tickLblSkip val="1"/>
        <c:noMultiLvlLbl val="0"/>
      </c:catAx>
      <c:valAx>
        <c:axId val="22703433"/>
        <c:scaling>
          <c:orientation val="minMax"/>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000080"/>
            </a:solidFill>
            <a:prstDash val="solid"/>
          </a:ln>
        </c:spPr>
        <c:txPr>
          <a:bodyPr/>
          <a:lstStyle/>
          <a:p>
            <a:pPr>
              <a:defRPr lang="en-US" cap="none" sz="1150" b="0" i="0" u="none" baseline="0">
                <a:solidFill>
                  <a:srgbClr val="2E638B"/>
                </a:solidFill>
                <a:latin typeface="Calibri"/>
                <a:ea typeface="Calibri"/>
                <a:cs typeface="Calibri"/>
              </a:defRPr>
            </a:pPr>
          </a:p>
        </c:txPr>
        <c:crossAx val="9979144"/>
        <c:crosses val="autoZero"/>
        <c:crossBetween val="between"/>
        <c:dispUnits/>
        <c:majorUnit val="25"/>
      </c:valAx>
      <c:spPr>
        <a:solidFill>
          <a:srgbClr val="FFFFFF"/>
        </a:solidFill>
        <a:ln w="25400">
          <a:noFill/>
        </a:ln>
      </c:spPr>
    </c:plotArea>
    <c:legend>
      <c:legendPos val="b"/>
      <c:layout>
        <c:manualLayout>
          <c:xMode val="edge"/>
          <c:yMode val="edge"/>
          <c:x val="0.2525"/>
          <c:y val="0.868"/>
          <c:w val="0.49875"/>
          <c:h val="0.0765"/>
        </c:manualLayout>
      </c:layout>
      <c:overlay val="0"/>
      <c:spPr>
        <a:solidFill>
          <a:srgbClr val="FFFFFF"/>
        </a:solidFill>
        <a:ln w="25400">
          <a:noFill/>
        </a:ln>
      </c:spPr>
      <c:txPr>
        <a:bodyPr vert="horz" rot="0"/>
        <a:lstStyle/>
        <a:p>
          <a:pPr>
            <a:defRPr lang="en-US" cap="none" sz="14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0" i="0" u="none" baseline="0">
                <a:solidFill>
                  <a:srgbClr val="2E638B"/>
                </a:solidFill>
                <a:latin typeface="Calibri"/>
                <a:ea typeface="Calibri"/>
                <a:cs typeface="Calibri"/>
              </a:rPr>
              <a:t>
</a:t>
            </a:r>
          </a:p>
        </c:rich>
      </c:tx>
      <c:layout>
        <c:manualLayout>
          <c:xMode val="edge"/>
          <c:yMode val="edge"/>
          <c:x val="0.498"/>
          <c:y val="0.03125"/>
        </c:manualLayout>
      </c:layout>
      <c:overlay val="0"/>
      <c:spPr>
        <a:noFill/>
        <a:ln w="25400">
          <a:noFill/>
        </a:ln>
      </c:spPr>
    </c:title>
    <c:plotArea>
      <c:layout>
        <c:manualLayout>
          <c:layoutTarget val="inner"/>
          <c:xMode val="edge"/>
          <c:yMode val="edge"/>
          <c:x val="0.06725"/>
          <c:y val="0.056"/>
          <c:w val="0.89725"/>
          <c:h val="0.71325"/>
        </c:manualLayout>
      </c:layout>
      <c:lineChart>
        <c:grouping val="standard"/>
        <c:varyColors val="0"/>
        <c:ser>
          <c:idx val="0"/>
          <c:order val="0"/>
          <c:tx>
            <c:strRef>
              <c:f>data!$A$504</c:f>
              <c:strCache>
                <c:ptCount val="1"/>
                <c:pt idx="0">
                  <c:v>Brugge</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data!$B$500:$AE$501</c:f>
              <c:multiLvlStrCache/>
            </c:multiLvlStrRef>
          </c:cat>
          <c:val>
            <c:numRef>
              <c:f>data!$B$504:$AE$504</c:f>
              <c:numCache/>
            </c:numRef>
          </c:val>
          <c:smooth val="0"/>
        </c:ser>
        <c:ser>
          <c:idx val="4"/>
          <c:order val="1"/>
          <c:tx>
            <c:strRef>
              <c:f>data!$A$505</c:f>
              <c:strCache>
                <c:ptCount val="1"/>
                <c:pt idx="0">
                  <c:v>Oostende</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multiLvlStrRef>
              <c:f>data!$B$500:$AE$501</c:f>
              <c:multiLvlStrCache/>
            </c:multiLvlStrRef>
          </c:cat>
          <c:val>
            <c:numRef>
              <c:f>data!$B$505:$AE$505</c:f>
              <c:numCache/>
            </c:numRef>
          </c:val>
          <c:smooth val="0"/>
        </c:ser>
        <c:ser>
          <c:idx val="2"/>
          <c:order val="2"/>
          <c:tx>
            <c:strRef>
              <c:f>data!$A$506</c:f>
              <c:strCache>
                <c:ptCount val="1"/>
                <c:pt idx="0">
                  <c:v>Roeselare-Tielt</c:v>
                </c:pt>
              </c:strCache>
            </c:strRef>
          </c:tx>
          <c:spPr>
            <a:ln w="31750" cmpd="dbl">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multiLvlStrRef>
              <c:f>data!$B$500:$AE$501</c:f>
              <c:multiLvlStrCache/>
            </c:multiLvlStrRef>
          </c:cat>
          <c:val>
            <c:numRef>
              <c:f>data!$B$506:$AE$506</c:f>
              <c:numCache/>
            </c:numRef>
          </c:val>
          <c:smooth val="0"/>
        </c:ser>
        <c:ser>
          <c:idx val="1"/>
          <c:order val="3"/>
          <c:tx>
            <c:strRef>
              <c:f>data!$A$507</c:f>
              <c:strCache>
                <c:ptCount val="1"/>
                <c:pt idx="0">
                  <c:v>Westhoek</c:v>
                </c:pt>
              </c:strCache>
            </c:strRef>
          </c:tx>
          <c:spPr>
            <a:ln w="25400">
              <a:solidFill>
                <a:srgbClr val="00B0F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lumMod val="95000"/>
                </a:schemeClr>
              </a:solidFill>
              <a:ln>
                <a:solidFill>
                  <a:srgbClr val="00B0F0"/>
                </a:solidFill>
                <a:prstDash val="solid"/>
              </a:ln>
            </c:spPr>
          </c:marker>
          <c:dLbls>
            <c:numFmt formatCode="General" sourceLinked="1"/>
            <c:showLegendKey val="0"/>
            <c:showVal val="0"/>
            <c:showBubbleSize val="0"/>
            <c:showCatName val="0"/>
            <c:showSerName val="0"/>
            <c:showLeaderLines val="1"/>
            <c:showPercent val="0"/>
          </c:dLbls>
          <c:cat>
            <c:multiLvlStrRef>
              <c:f>data!$B$500:$AE$501</c:f>
              <c:multiLvlStrCache/>
            </c:multiLvlStrRef>
          </c:cat>
          <c:val>
            <c:numRef>
              <c:f>data!$B$507:$AE$507</c:f>
              <c:numCache/>
            </c:numRef>
          </c:val>
          <c:smooth val="0"/>
        </c:ser>
        <c:ser>
          <c:idx val="3"/>
          <c:order val="4"/>
          <c:tx>
            <c:strRef>
              <c:f>data!$A$508</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data!$B$500:$AE$501</c:f>
              <c:multiLvlStrCache/>
            </c:multiLvlStrRef>
          </c:cat>
          <c:val>
            <c:numRef>
              <c:f>data!$B$508:$AE$508</c:f>
              <c:numCache/>
            </c:numRef>
          </c:val>
          <c:smooth val="0"/>
        </c:ser>
        <c:marker val="1"/>
        <c:axId val="3004306"/>
        <c:axId val="27038755"/>
      </c:lineChart>
      <c:catAx>
        <c:axId val="3004306"/>
        <c:scaling>
          <c:orientation val="minMax"/>
        </c:scaling>
        <c:axPos val="b"/>
        <c:delete val="0"/>
        <c:numFmt formatCode="mmm/yy"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27038755"/>
        <c:crosses val="autoZero"/>
        <c:auto val="1"/>
        <c:lblOffset val="100"/>
        <c:tickLblSkip val="1"/>
        <c:noMultiLvlLbl val="0"/>
      </c:catAx>
      <c:valAx>
        <c:axId val="27038755"/>
        <c:scaling>
          <c:orientation val="minMax"/>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3004306"/>
        <c:crosses val="autoZero"/>
        <c:crossBetween val="between"/>
        <c:dispUnits/>
      </c:valAx>
      <c:spPr>
        <a:solidFill>
          <a:srgbClr val="FFFFFF"/>
        </a:solidFill>
        <a:ln w="25400">
          <a:noFill/>
        </a:ln>
      </c:spPr>
    </c:plotArea>
    <c:legend>
      <c:legendPos val="b"/>
      <c:layout>
        <c:manualLayout>
          <c:xMode val="edge"/>
          <c:yMode val="edge"/>
          <c:x val="0.0625"/>
          <c:y val="0.91425"/>
          <c:w val="0.8595"/>
          <c:h val="0.070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2022204"/>
        <c:axId val="42655517"/>
      </c:barChart>
      <c:catAx>
        <c:axId val="4202220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655517"/>
        <c:crosses val="autoZero"/>
        <c:auto val="1"/>
        <c:lblOffset val="100"/>
        <c:tickLblSkip val="4"/>
        <c:noMultiLvlLbl val="0"/>
      </c:catAx>
      <c:valAx>
        <c:axId val="4265551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02220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275"/>
          <c:y val="0.039"/>
          <c:w val="0.927"/>
          <c:h val="0.92775"/>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300" b="0"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data!$M$141:$S$141</c:f>
              <c:strCache/>
            </c:strRef>
          </c:cat>
          <c:val>
            <c:numRef>
              <c:f>data!$M$150:$S$150</c:f>
              <c:numCache/>
            </c:numRef>
          </c:val>
        </c:ser>
        <c:gapWidth val="80"/>
        <c:axId val="24190734"/>
        <c:axId val="16390015"/>
      </c:barChart>
      <c:catAx>
        <c:axId val="24190734"/>
        <c:scaling>
          <c:orientation val="maxMin"/>
        </c:scaling>
        <c:axPos val="l"/>
        <c:delete val="1"/>
        <c:majorTickMark val="out"/>
        <c:minorTickMark val="none"/>
        <c:tickLblPos val="nextTo"/>
        <c:crossAx val="16390015"/>
        <c:crosses val="autoZero"/>
        <c:auto val="1"/>
        <c:lblOffset val="100"/>
        <c:noMultiLvlLbl val="0"/>
      </c:catAx>
      <c:valAx>
        <c:axId val="16390015"/>
        <c:scaling>
          <c:orientation val="minMax"/>
        </c:scaling>
        <c:axPos val="t"/>
        <c:delete val="1"/>
        <c:majorTickMark val="out"/>
        <c:minorTickMark val="none"/>
        <c:tickLblPos val="nextTo"/>
        <c:crossAx val="24190734"/>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8355334"/>
        <c:axId val="32544823"/>
      </c:barChart>
      <c:catAx>
        <c:axId val="4835533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544823"/>
        <c:crosses val="autoZero"/>
        <c:auto val="1"/>
        <c:lblOffset val="100"/>
        <c:tickLblSkip val="3"/>
        <c:noMultiLvlLbl val="0"/>
      </c:catAx>
      <c:valAx>
        <c:axId val="3254482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35533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4467952"/>
        <c:axId val="18884977"/>
      </c:barChart>
      <c:catAx>
        <c:axId val="2446795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884977"/>
        <c:crosses val="autoZero"/>
        <c:auto val="1"/>
        <c:lblOffset val="100"/>
        <c:tickLblSkip val="2"/>
        <c:noMultiLvlLbl val="0"/>
      </c:catAx>
      <c:valAx>
        <c:axId val="1888497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46795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5"/>
          <c:y val="0.064"/>
          <c:w val="0.87775"/>
          <c:h val="0.753"/>
        </c:manualLayout>
      </c:layout>
      <c:barChart>
        <c:barDir val="col"/>
        <c:grouping val="stacked"/>
        <c:varyColors val="0"/>
        <c:ser>
          <c:idx val="0"/>
          <c:order val="0"/>
          <c:tx>
            <c:v>Primaire sector</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data!$B$215:$F$215</c:f>
              <c:strCache/>
            </c:strRef>
          </c:cat>
          <c:val>
            <c:numRef>
              <c:f>data!$B$216:$F$216</c:f>
              <c:numCache/>
            </c:numRef>
          </c:val>
        </c:ser>
        <c:ser>
          <c:idx val="1"/>
          <c:order val="1"/>
          <c:tx>
            <c:v>Secundaire sector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data!$B$215:$F$215</c:f>
              <c:strCache/>
            </c:strRef>
          </c:cat>
          <c:val>
            <c:numRef>
              <c:f>data!$B$217:$F$217</c:f>
              <c:numCache/>
            </c:numRef>
          </c:val>
        </c:ser>
        <c:ser>
          <c:idx val="2"/>
          <c:order val="2"/>
          <c:tx>
            <c:v>Tertiaire sector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data!$B$215:$F$215</c:f>
              <c:strCache/>
            </c:strRef>
          </c:cat>
          <c:val>
            <c:numRef>
              <c:f>data!$B$218:$F$218</c:f>
              <c:numCache/>
            </c:numRef>
          </c:val>
        </c:ser>
        <c:ser>
          <c:idx val="3"/>
          <c:order val="3"/>
          <c:tx>
            <c:v>Quartaire sector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data!$B$215:$F$215</c:f>
              <c:strCache/>
            </c:strRef>
          </c:cat>
          <c:val>
            <c:numRef>
              <c:f>data!$B$219:$F$219</c:f>
              <c:numCache/>
            </c:numRef>
          </c:val>
        </c:ser>
        <c:overlap val="100"/>
        <c:gapWidth val="80"/>
        <c:axId val="35747066"/>
        <c:axId val="53288139"/>
      </c:barChart>
      <c:catAx>
        <c:axId val="35747066"/>
        <c:scaling>
          <c:orientation val="minMax"/>
        </c:scaling>
        <c:axPos val="b"/>
        <c:delete val="0"/>
        <c:numFmt formatCode="#,##0" sourceLinked="1"/>
        <c:majorTickMark val="out"/>
        <c:minorTickMark val="none"/>
        <c:tickLblPos val="nextTo"/>
        <c:spPr>
          <a:ln w="12700">
            <a:solidFill>
              <a:srgbClr val="2E638B"/>
            </a:solidFill>
            <a:prstDash val="solid"/>
          </a:ln>
        </c:spPr>
        <c:txPr>
          <a:bodyPr/>
          <a:lstStyle/>
          <a:p>
            <a:pPr>
              <a:defRPr lang="en-US" cap="none" sz="1125" b="1" i="0" u="none" baseline="0">
                <a:solidFill>
                  <a:srgbClr val="2E638B"/>
                </a:solidFill>
                <a:latin typeface="Calibri"/>
                <a:ea typeface="Calibri"/>
                <a:cs typeface="Calibri"/>
              </a:defRPr>
            </a:pPr>
          </a:p>
        </c:txPr>
        <c:crossAx val="53288139"/>
        <c:crosses val="autoZero"/>
        <c:auto val="1"/>
        <c:lblOffset val="100"/>
        <c:tickLblSkip val="1"/>
        <c:noMultiLvlLbl val="0"/>
      </c:catAx>
      <c:valAx>
        <c:axId val="53288139"/>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12700">
            <a:solidFill>
              <a:srgbClr val="2E638B"/>
            </a:solidFill>
            <a:prstDash val="solid"/>
          </a:ln>
        </c:spPr>
        <c:crossAx val="35747066"/>
        <c:crosses val="autoZero"/>
        <c:crossBetween val="between"/>
        <c:dispUnits/>
      </c:valAx>
      <c:spPr>
        <a:noFill/>
        <a:ln w="25400">
          <a:noFill/>
        </a:ln>
      </c:spPr>
    </c:plotArea>
    <c:legend>
      <c:legendPos val="b"/>
      <c:layout>
        <c:manualLayout>
          <c:xMode val="edge"/>
          <c:yMode val="edge"/>
          <c:x val="0.12"/>
          <c:y val="0.936"/>
          <c:w val="0.8255"/>
          <c:h val="0.04825"/>
        </c:manualLayout>
      </c:layout>
      <c:overlay val="0"/>
      <c:spPr>
        <a:solidFill>
          <a:srgbClr val="FFFFFF"/>
        </a:solidFill>
        <a:ln w="25400">
          <a:noFill/>
        </a:ln>
      </c:spPr>
      <c:txPr>
        <a:bodyPr vert="horz" rot="0"/>
        <a:lstStyle/>
        <a:p>
          <a:pPr>
            <a:defRPr lang="en-US" cap="none" sz="1035"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9831204"/>
        <c:axId val="21371973"/>
      </c:barChart>
      <c:catAx>
        <c:axId val="983120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1371973"/>
        <c:crosses val="autoZero"/>
        <c:auto val="1"/>
        <c:lblOffset val="100"/>
        <c:tickLblSkip val="4"/>
        <c:noMultiLvlLbl val="0"/>
      </c:catAx>
      <c:valAx>
        <c:axId val="2137197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983120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8130030"/>
        <c:axId val="53408223"/>
      </c:barChart>
      <c:catAx>
        <c:axId val="5813003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3408223"/>
        <c:crosses val="autoZero"/>
        <c:auto val="1"/>
        <c:lblOffset val="100"/>
        <c:tickLblSkip val="3"/>
        <c:noMultiLvlLbl val="0"/>
      </c:catAx>
      <c:valAx>
        <c:axId val="5340822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13003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0911960"/>
        <c:axId val="31098777"/>
      </c:barChart>
      <c:catAx>
        <c:axId val="1091196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098777"/>
        <c:crosses val="autoZero"/>
        <c:auto val="1"/>
        <c:lblOffset val="100"/>
        <c:tickLblSkip val="2"/>
        <c:noMultiLvlLbl val="0"/>
      </c:catAx>
      <c:valAx>
        <c:axId val="3109877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091196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25"/>
          <c:y val="0.05875"/>
          <c:w val="0.914"/>
          <c:h val="0.76"/>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data!$B$207:$O$207</c:f>
              <c:numCache/>
            </c:numRef>
          </c:val>
          <c:smooth val="0"/>
        </c:ser>
        <c:ser>
          <c:idx val="1"/>
          <c:order val="1"/>
          <c:tx>
            <c:strRef>
              <c:f>data!$A$208</c:f>
              <c:strCache>
                <c:ptCount val="1"/>
                <c:pt idx="0">
                  <c:v>West-Vlaanderen</c:v>
                </c:pt>
              </c:strCache>
            </c:strRef>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2D050"/>
              </a:solidFill>
              <a:ln>
                <a:solidFill>
                  <a:srgbClr val="92D050"/>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data!$B$208:$O$208</c:f>
              <c:numCache/>
            </c:numRef>
          </c:val>
          <c:smooth val="0"/>
        </c:ser>
        <c:ser>
          <c:idx val="2"/>
          <c:order val="2"/>
          <c:tx>
            <c:strRef>
              <c:f>data!$A$209</c:f>
              <c:strCache>
                <c:ptCount val="1"/>
                <c:pt idx="0">
                  <c:v>Brugge</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data!$B$209:$O$209</c:f>
              <c:numCache/>
            </c:numRef>
          </c:val>
          <c:smooth val="0"/>
        </c:ser>
        <c:ser>
          <c:idx val="3"/>
          <c:order val="3"/>
          <c:tx>
            <c:strRef>
              <c:f>data!$A$210</c:f>
              <c:strCache>
                <c:ptCount val="1"/>
                <c:pt idx="0">
                  <c:v>Oostende</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data!$B$210:$O$210</c:f>
              <c:numCache/>
            </c:numRef>
          </c:val>
          <c:smooth val="0"/>
        </c:ser>
        <c:ser>
          <c:idx val="4"/>
          <c:order val="4"/>
          <c:tx>
            <c:strRef>
              <c:f>data!$A$211</c:f>
              <c:strCache>
                <c:ptCount val="1"/>
                <c:pt idx="0">
                  <c:v>Roeselare-Tielt</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data!$B$211:$O$211</c:f>
              <c:numCache/>
            </c:numRef>
          </c:val>
          <c:smooth val="0"/>
        </c:ser>
        <c:ser>
          <c:idx val="5"/>
          <c:order val="5"/>
          <c:tx>
            <c:strRef>
              <c:f>data!$A$212</c:f>
              <c:strCache>
                <c:ptCount val="1"/>
                <c:pt idx="0">
                  <c:v>Westhoek</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data!$B$212:$O$212</c:f>
              <c:numCache/>
            </c:numRef>
          </c:val>
          <c:smooth val="0"/>
        </c:ser>
        <c:ser>
          <c:idx val="6"/>
          <c:order val="6"/>
          <c:tx>
            <c:strRef>
              <c:f>data!$A$213</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80"/>
                </a:solidFill>
                <a:prstDash val="solid"/>
              </a:ln>
            </c:spPr>
          </c:marker>
          <c:dLbls>
            <c:numFmt formatCode="General" sourceLinked="1"/>
            <c:showLegendKey val="0"/>
            <c:showVal val="0"/>
            <c:showBubbleSize val="0"/>
            <c:showCatName val="0"/>
            <c:showSerName val="0"/>
            <c:showLeaderLines val="1"/>
            <c:showPercent val="0"/>
          </c:dLbls>
          <c:cat>
            <c:numRef>
              <c:f>data!$B$206:$O$206</c:f>
              <c:numCache/>
            </c:numRef>
          </c:cat>
          <c:val>
            <c:numRef>
              <c:f>data!$B$213:$O$213</c:f>
              <c:numCache/>
            </c:numRef>
          </c:val>
          <c:smooth val="0"/>
        </c:ser>
        <c:marker val="1"/>
        <c:axId val="11453538"/>
        <c:axId val="35972979"/>
      </c:lineChart>
      <c:catAx>
        <c:axId val="11453538"/>
        <c:scaling>
          <c:orientation val="minMax"/>
        </c:scaling>
        <c:axPos val="b"/>
        <c:delete val="0"/>
        <c:numFmt formatCode="General" sourceLinked="1"/>
        <c:majorTickMark val="out"/>
        <c:minorTickMark val="none"/>
        <c:tickLblPos val="nextTo"/>
        <c:spPr>
          <a:ln w="12700">
            <a:solidFill>
              <a:srgbClr val="2E638B"/>
            </a:solidFill>
            <a:prstDash val="solid"/>
          </a:ln>
        </c:spPr>
        <c:crossAx val="35972979"/>
        <c:crosses val="autoZero"/>
        <c:auto val="1"/>
        <c:lblOffset val="100"/>
        <c:tickLblSkip val="1"/>
        <c:noMultiLvlLbl val="0"/>
      </c:catAx>
      <c:valAx>
        <c:axId val="35972979"/>
        <c:scaling>
          <c:orientation val="minMax"/>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2E638B"/>
            </a:solidFill>
            <a:prstDash val="solid"/>
          </a:ln>
        </c:spPr>
        <c:crossAx val="11453538"/>
        <c:crosses val="autoZero"/>
        <c:crossBetween val="between"/>
        <c:dispUnits/>
        <c:majorUnit val="50"/>
      </c:valAx>
      <c:spPr>
        <a:solidFill>
          <a:srgbClr val="FFFFFF"/>
        </a:solidFill>
        <a:ln w="25400">
          <a:noFill/>
        </a:ln>
      </c:spPr>
    </c:plotArea>
    <c:legend>
      <c:legendPos val="b"/>
      <c:layout>
        <c:manualLayout>
          <c:xMode val="edge"/>
          <c:yMode val="edge"/>
          <c:x val="0.092"/>
          <c:y val="0.90625"/>
          <c:w val="0.84975"/>
          <c:h val="0.085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02925"/>
          <c:w val="0.919"/>
          <c:h val="0.81825"/>
        </c:manualLayout>
      </c:layout>
      <c:lineChart>
        <c:grouping val="standard"/>
        <c:varyColors val="0"/>
        <c:ser>
          <c:idx val="2"/>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data!$B$251:$FF$251</c:f>
              <c:numCache/>
            </c:numRef>
          </c:val>
          <c:smooth val="0"/>
        </c:ser>
        <c:ser>
          <c:idx val="1"/>
          <c:order val="1"/>
          <c:tx>
            <c:strRef>
              <c:f>data!$A$249</c:f>
              <c:strCache>
                <c:ptCount val="1"/>
                <c:pt idx="0">
                  <c:v>West-Vlaanderen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data!$B$249:$FF$249</c:f>
              <c:numCache/>
            </c:numRef>
          </c:val>
          <c:smooth val="1"/>
        </c:ser>
        <c:ser>
          <c:idx val="3"/>
          <c:order val="2"/>
          <c:tx>
            <c:strRef>
              <c:f>data!$A$237</c:f>
              <c:strCache>
                <c:ptCount val="1"/>
                <c:pt idx="0">
                  <c:v>Brugge</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data!$B$237:$FF$237</c:f>
              <c:numCache/>
            </c:numRef>
          </c:val>
          <c:smooth val="0"/>
        </c:ser>
        <c:ser>
          <c:idx val="0"/>
          <c:order val="3"/>
          <c:tx>
            <c:strRef>
              <c:f>data!$A$240</c:f>
              <c:strCache>
                <c:ptCount val="1"/>
                <c:pt idx="0">
                  <c:v>Oostende</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data!$B$240:$FF$240</c:f>
              <c:numCache/>
            </c:numRef>
          </c:val>
          <c:smooth val="1"/>
        </c:ser>
        <c:ser>
          <c:idx val="4"/>
          <c:order val="4"/>
          <c:tx>
            <c:strRef>
              <c:f>data!$A$241</c:f>
              <c:strCache>
                <c:ptCount val="1"/>
                <c:pt idx="0">
                  <c:v>Roeselare</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data!$B$241:$FF$241</c:f>
              <c:numCache/>
            </c:numRef>
          </c:val>
          <c:smooth val="0"/>
        </c:ser>
        <c:ser>
          <c:idx val="5"/>
          <c:order val="5"/>
          <c:tx>
            <c:strRef>
              <c:f>data!$A$238</c:f>
              <c:strCache>
                <c:ptCount val="1"/>
                <c:pt idx="0">
                  <c:v>Westhoek</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data!$B$238:$FF$238</c:f>
              <c:numCache/>
            </c:numRef>
          </c:val>
          <c:smooth val="0"/>
        </c:ser>
        <c:ser>
          <c:idx val="6"/>
          <c:order val="6"/>
          <c:tx>
            <c:strRef>
              <c:f>data!$A$239</c:f>
              <c:strCache>
                <c:ptCount val="1"/>
                <c:pt idx="0">
                  <c:v>Zuid-West-Vlaanderen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data!$B$231:$FF$231</c:f>
              <c:strCache/>
            </c:strRef>
          </c:cat>
          <c:val>
            <c:numRef>
              <c:f>data!$B$239:$FF$239</c:f>
              <c:numCache/>
            </c:numRef>
          </c:val>
          <c:smooth val="0"/>
        </c:ser>
        <c:marker val="1"/>
        <c:axId val="55321356"/>
        <c:axId val="28130157"/>
      </c:lineChart>
      <c:dateAx>
        <c:axId val="55321356"/>
        <c:scaling>
          <c:orientation val="minMax"/>
        </c:scaling>
        <c:axPos val="b"/>
        <c:delete val="0"/>
        <c:numFmt formatCode="mmm/yy" sourceLinked="0"/>
        <c:majorTickMark val="out"/>
        <c:minorTickMark val="none"/>
        <c:tickLblPos val="nextTo"/>
        <c:spPr>
          <a:ln w="3175">
            <a:solidFill>
              <a:srgbClr val="2E638B"/>
            </a:solidFill>
            <a:prstDash val="solid"/>
          </a:ln>
        </c:spPr>
        <c:crossAx val="28130157"/>
        <c:crosses val="autoZero"/>
        <c:auto val="1"/>
        <c:baseTimeUnit val="months"/>
        <c:majorUnit val="12"/>
        <c:majorTimeUnit val="months"/>
        <c:minorUnit val="6"/>
        <c:minorTimeUnit val="months"/>
        <c:noMultiLvlLbl val="0"/>
      </c:dateAx>
      <c:valAx>
        <c:axId val="28130157"/>
        <c:scaling>
          <c:orientation val="minMax"/>
        </c:scaling>
        <c:axPos val="l"/>
        <c:majorGridlines>
          <c:spPr>
            <a:ln w="3175">
              <a:solidFill>
                <a:srgbClr val="A5BFCF"/>
              </a:solidFill>
              <a:prstDash val="solid"/>
            </a:ln>
          </c:spPr>
        </c:majorGridlines>
        <c:delete val="0"/>
        <c:numFmt formatCode="0.0" sourceLinked="1"/>
        <c:majorTickMark val="out"/>
        <c:minorTickMark val="none"/>
        <c:tickLblPos val="nextTo"/>
        <c:spPr>
          <a:ln w="3175">
            <a:solidFill>
              <a:srgbClr val="2E638B"/>
            </a:solidFill>
            <a:prstDash val="solid"/>
          </a:ln>
        </c:spPr>
        <c:crossAx val="55321356"/>
        <c:crosses val="autoZero"/>
        <c:crossBetween val="between"/>
        <c:dispUnits/>
      </c:valAx>
      <c:spPr>
        <a:solidFill>
          <a:srgbClr val="FFFFFF"/>
        </a:solidFill>
        <a:ln w="25400">
          <a:noFill/>
        </a:ln>
      </c:spPr>
    </c:plotArea>
    <c:legend>
      <c:legendPos val="b"/>
      <c:layout>
        <c:manualLayout>
          <c:xMode val="edge"/>
          <c:yMode val="edge"/>
          <c:x val="0.02675"/>
          <c:y val="0.945"/>
          <c:w val="0.93575"/>
          <c:h val="0.044"/>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75"/>
          <c:y val="0.1085"/>
          <c:w val="0.96925"/>
          <c:h val="0.86425"/>
        </c:manualLayout>
      </c:layout>
      <c:barChart>
        <c:barDir val="bar"/>
        <c:grouping val="percentStacked"/>
        <c:varyColors val="0"/>
        <c:ser>
          <c:idx val="0"/>
          <c:order val="0"/>
          <c:tx>
            <c:strRef>
              <c:f>data!$A$263</c:f>
              <c:strCache>
                <c:ptCount val="1"/>
                <c:pt idx="0">
                  <c:v>Brugge</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Brugge
6.799
22,8%</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1"/>
            <c:showPercent val="0"/>
            <c:separator>
</c:separator>
          </c:dLbls>
          <c:val>
            <c:numRef>
              <c:f>data!$B$263</c:f>
              <c:numCache/>
            </c:numRef>
          </c:val>
        </c:ser>
        <c:ser>
          <c:idx val="1"/>
          <c:order val="1"/>
          <c:tx>
            <c:strRef>
              <c:f>data!$A$264</c:f>
              <c:strCache>
                <c:ptCount val="1"/>
                <c:pt idx="0">
                  <c:v>Oostende</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u="none" baseline="0">
                        <a:solidFill>
                          <a:schemeClr val="accent1">
                            <a:lumMod val="50000"/>
                          </a:schemeClr>
                        </a:solidFill>
                        <a:latin typeface="Arial"/>
                        <a:ea typeface="Arial"/>
                        <a:cs typeface="Arial"/>
                      </a:rPr>
                      <a:t>Oostende
5.416
18,1%</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chemeClr val="accent1">
                        <a:lumMod val="50000"/>
                      </a:schemeClr>
                    </a:solidFill>
                    <a:latin typeface="Calibri"/>
                    <a:ea typeface="Calibri"/>
                    <a:cs typeface="Calibri"/>
                  </a:defRPr>
                </a:pPr>
              </a:p>
            </c:txPr>
            <c:showLegendKey val="0"/>
            <c:showVal val="1"/>
            <c:showBubbleSize val="0"/>
            <c:showCatName val="0"/>
            <c:showSerName val="1"/>
            <c:showPercent val="0"/>
            <c:separator>
</c:separator>
          </c:dLbls>
          <c:val>
            <c:numRef>
              <c:f>data!$B$264</c:f>
              <c:numCache/>
            </c:numRef>
          </c:val>
        </c:ser>
        <c:ser>
          <c:idx val="2"/>
          <c:order val="2"/>
          <c:tx>
            <c:strRef>
              <c:f>data!$A$265</c:f>
              <c:strCache>
                <c:ptCount val="1"/>
                <c:pt idx="0">
                  <c:v>Roeselare-Tielt</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u="none" baseline="0">
                        <a:solidFill>
                          <a:schemeClr val="accent1">
                            <a:lumMod val="50000"/>
                          </a:schemeClr>
                        </a:solidFill>
                        <a:latin typeface="Arial"/>
                        <a:ea typeface="Arial"/>
                        <a:cs typeface="Arial"/>
                      </a:rPr>
                      <a:t>Roeselare-Tielt
4.795
16,1%</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chemeClr val="accent1">
                        <a:lumMod val="50000"/>
                      </a:schemeClr>
                    </a:solidFill>
                    <a:latin typeface="Calibri"/>
                    <a:ea typeface="Calibri"/>
                    <a:cs typeface="Calibri"/>
                  </a:defRPr>
                </a:pPr>
              </a:p>
            </c:txPr>
            <c:showLegendKey val="0"/>
            <c:showVal val="1"/>
            <c:showBubbleSize val="0"/>
            <c:showCatName val="0"/>
            <c:showSerName val="1"/>
            <c:showPercent val="0"/>
            <c:separator>
</c:separator>
          </c:dLbls>
          <c:val>
            <c:numRef>
              <c:f>data!$B$265</c:f>
              <c:numCache/>
            </c:numRef>
          </c:val>
        </c:ser>
        <c:ser>
          <c:idx val="3"/>
          <c:order val="3"/>
          <c:tx>
            <c:strRef>
              <c:f>data!$A$266</c:f>
              <c:strCache>
                <c:ptCount val="1"/>
                <c:pt idx="0">
                  <c:v>Westhoek</c:v>
                </c:pt>
              </c:strCache>
            </c:strRef>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Westhoek
5.114
17,1%</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showLegendKey val="0"/>
            <c:showVal val="1"/>
            <c:showBubbleSize val="0"/>
            <c:showCatName val="0"/>
            <c:showSerName val="1"/>
            <c:showPercent val="0"/>
            <c:separator>
</c:separator>
          </c:dLbls>
          <c:val>
            <c:numRef>
              <c:f>data!$B$266</c:f>
              <c:numCache/>
            </c:numRef>
          </c:val>
        </c:ser>
        <c:ser>
          <c:idx val="4"/>
          <c:order val="4"/>
          <c:tx>
            <c:strRef>
              <c:f>data!$A$267</c:f>
              <c:strCache>
                <c:ptCount val="1"/>
                <c:pt idx="0">
                  <c:v>Z-W-Vlaanderen</c:v>
                </c:pt>
              </c:strCache>
            </c:strRef>
          </c:tx>
          <c:spPr>
            <a:solidFill>
              <a:srgbClr val="6600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80"/>
              </a:solidFill>
              <a:ln w="25400">
                <a:noFill/>
                <a:prstDash val="solid"/>
              </a:ln>
            </c:spPr>
          </c:dPt>
          <c:dLbls>
            <c:dLbl>
              <c:idx val="0"/>
              <c:tx>
                <c:rich>
                  <a:bodyPr vert="horz" rot="0" anchor="ctr"/>
                  <a:lstStyle/>
                  <a:p>
                    <a:pPr algn="ctr">
                      <a:defRPr/>
                    </a:pPr>
                    <a:r>
                      <a:rPr lang="en-US"/>
                      <a:t>Z-W-Vlaanderen
7.737
25,9%</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CCFFFF"/>
                    </a:solidFill>
                    <a:latin typeface="Calibri"/>
                    <a:ea typeface="Calibri"/>
                    <a:cs typeface="Calibri"/>
                  </a:defRPr>
                </a:pPr>
              </a:p>
            </c:txPr>
            <c:showLegendKey val="0"/>
            <c:showVal val="1"/>
            <c:showBubbleSize val="0"/>
            <c:showCatName val="0"/>
            <c:showSerName val="1"/>
            <c:showPercent val="0"/>
            <c:separator>
</c:separator>
          </c:dLbls>
          <c:val>
            <c:numRef>
              <c:f>data!$B$267</c:f>
              <c:numCache/>
            </c:numRef>
          </c:val>
        </c:ser>
        <c:overlap val="100"/>
        <c:gapWidth val="10"/>
        <c:axId val="51844822"/>
        <c:axId val="63950215"/>
      </c:barChart>
      <c:catAx>
        <c:axId val="51844822"/>
        <c:scaling>
          <c:orientation val="minMax"/>
        </c:scaling>
        <c:axPos val="l"/>
        <c:delete val="0"/>
        <c:numFmt formatCode="General" sourceLinked="1"/>
        <c:majorTickMark val="none"/>
        <c:minorTickMark val="none"/>
        <c:tickLblPos val="none"/>
        <c:spPr>
          <a:ln w="9525">
            <a:noFill/>
          </a:ln>
        </c:spPr>
        <c:crossAx val="63950215"/>
        <c:crosses val="autoZero"/>
        <c:auto val="1"/>
        <c:lblOffset val="100"/>
        <c:noMultiLvlLbl val="0"/>
      </c:catAx>
      <c:valAx>
        <c:axId val="63950215"/>
        <c:scaling>
          <c:orientation val="minMax"/>
        </c:scaling>
        <c:axPos val="b"/>
        <c:delete val="0"/>
        <c:numFmt formatCode="0%" sourceLinked="1"/>
        <c:majorTickMark val="none"/>
        <c:minorTickMark val="none"/>
        <c:tickLblPos val="none"/>
        <c:spPr>
          <a:ln w="9525">
            <a:noFill/>
          </a:ln>
        </c:spPr>
        <c:crossAx val="51844822"/>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375"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5125"/>
          <c:w val="0.93125"/>
          <c:h val="0.749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data!$B$278:$N$278</c:f>
              <c:numCache/>
            </c:numRef>
          </c:val>
          <c:smooth val="0"/>
        </c:ser>
        <c:ser>
          <c:idx val="1"/>
          <c:order val="1"/>
          <c:tx>
            <c:v>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data!$B$279:$N$279</c:f>
              <c:numCache/>
            </c:numRef>
          </c:val>
          <c:smooth val="0"/>
        </c:ser>
        <c:ser>
          <c:idx val="2"/>
          <c:order val="2"/>
          <c:tx>
            <c:v>Oost-Vlaanderen</c:v>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data!$B$280:$N$280</c:f>
              <c:numCache/>
            </c:numRef>
          </c:val>
          <c:smooth val="0"/>
        </c:ser>
        <c:ser>
          <c:idx val="3"/>
          <c:order val="3"/>
          <c:tx>
            <c:v>West-Vlaanderen</c:v>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2D050"/>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data!$B$281:$N$281</c:f>
              <c:numCache/>
            </c:numRef>
          </c:val>
          <c:smooth val="0"/>
        </c:ser>
        <c:ser>
          <c:idx val="4"/>
          <c:order val="4"/>
          <c:tx>
            <c:v>Limburg</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data!$B$282:$N$282</c:f>
              <c:numCache/>
            </c:numRef>
          </c:val>
          <c:smooth val="0"/>
        </c:ser>
        <c:ser>
          <c:idx val="5"/>
          <c:order val="5"/>
          <c:tx>
            <c:v>Vlaams-Brabant</c:v>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data!$B$269:$N$269</c:f>
              <c:numCache/>
            </c:numRef>
          </c:cat>
          <c:val>
            <c:numRef>
              <c:f>data!$B$283:$N$283</c:f>
              <c:numCache/>
            </c:numRef>
          </c:val>
          <c:smooth val="0"/>
        </c:ser>
        <c:marker val="1"/>
        <c:axId val="38681024"/>
        <c:axId val="12584897"/>
      </c:lineChart>
      <c:catAx>
        <c:axId val="38681024"/>
        <c:scaling>
          <c:orientation val="minMax"/>
        </c:scaling>
        <c:axPos val="b"/>
        <c:delete val="0"/>
        <c:numFmt formatCode="0" sourceLinked="1"/>
        <c:majorTickMark val="out"/>
        <c:minorTickMark val="none"/>
        <c:tickLblPos val="nextTo"/>
        <c:spPr>
          <a:ln w="12700">
            <a:solidFill>
              <a:srgbClr val="2E638B"/>
            </a:solidFill>
            <a:prstDash val="solid"/>
          </a:ln>
        </c:spPr>
        <c:crossAx val="12584897"/>
        <c:crosses val="autoZero"/>
        <c:auto val="1"/>
        <c:lblOffset val="100"/>
        <c:tickLblSkip val="1"/>
        <c:noMultiLvlLbl val="0"/>
      </c:catAx>
      <c:valAx>
        <c:axId val="12584897"/>
        <c:scaling>
          <c:orientation val="minMax"/>
          <c:max val="150"/>
          <c:min val="9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38681024"/>
        <c:crosses val="autoZero"/>
        <c:crossBetween val="between"/>
        <c:dispUnits/>
      </c:valAx>
      <c:spPr>
        <a:solidFill>
          <a:srgbClr val="FFFFFF"/>
        </a:solidFill>
        <a:ln w="25400">
          <a:noFill/>
        </a:ln>
      </c:spPr>
    </c:plotArea>
    <c:legend>
      <c:legendPos val="b"/>
      <c:layout>
        <c:manualLayout>
          <c:xMode val="edge"/>
          <c:yMode val="edge"/>
          <c:x val="0.0695"/>
          <c:y val="0.88925"/>
          <c:w val="0.8785"/>
          <c:h val="0.101"/>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2775"/>
          <c:w val="0.877"/>
          <c:h val="0.759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38100">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data!$B$177:$K$177</c:f>
              <c:numCache/>
            </c:numRef>
          </c:val>
          <c:smooth val="0"/>
        </c:ser>
        <c:ser>
          <c:idx val="1"/>
          <c:order val="1"/>
          <c:tx>
            <c:strRef>
              <c:f>data!$A$19</c:f>
              <c:strCache>
                <c:ptCount val="1"/>
                <c:pt idx="0">
                  <c:v>West-Vlaanderen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28575" cmpd="dbl">
                <a:solidFill>
                  <a:srgbClr val="008080"/>
                </a:solidFill>
                <a:prstDash val="solid"/>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data!$B$178:$K$178</c:f>
              <c:numCache/>
            </c:numRef>
          </c:val>
          <c:smooth val="0"/>
        </c:ser>
        <c:ser>
          <c:idx val="2"/>
          <c:order val="2"/>
          <c:tx>
            <c:strRef>
              <c:f>data!$A$25</c:f>
              <c:strCache>
                <c:ptCount val="1"/>
                <c:pt idx="0">
                  <c:v>Brugge</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28575">
                <a:solidFill>
                  <a:srgbClr val="0000FF"/>
                </a:solidFill>
                <a:prstDash val="solid"/>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data!$B$179:$K$179</c:f>
              <c:numCache/>
            </c:numRef>
          </c:val>
          <c:smooth val="0"/>
        </c:ser>
        <c:ser>
          <c:idx val="3"/>
          <c:order val="3"/>
          <c:tx>
            <c:strRef>
              <c:f>data!$A$31</c:f>
              <c:strCache>
                <c:ptCount val="1"/>
                <c:pt idx="0">
                  <c:v>Oostende</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28575">
                <a:solidFill>
                  <a:srgbClr val="A5BFCF"/>
                </a:solidFill>
                <a:prstDash val="solid"/>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data!$B$180:$K$180</c:f>
              <c:numCache/>
            </c:numRef>
          </c:val>
          <c:smooth val="0"/>
        </c:ser>
        <c:ser>
          <c:idx val="4"/>
          <c:order val="4"/>
          <c:tx>
            <c:strRef>
              <c:f>data!$A$37</c:f>
              <c:strCache>
                <c:ptCount val="1"/>
                <c:pt idx="0">
                  <c:v>Roeselare-Tielt</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28575">
                <a:solidFill>
                  <a:srgbClr val="2E638B"/>
                </a:solidFill>
                <a:prstDash val="solid"/>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data!$B$181:$K$181</c:f>
              <c:numCache/>
            </c:numRef>
          </c:val>
          <c:smooth val="0"/>
        </c:ser>
        <c:ser>
          <c:idx val="5"/>
          <c:order val="5"/>
          <c:tx>
            <c:strRef>
              <c:f>data!$A$43</c:f>
              <c:strCache>
                <c:ptCount val="1"/>
                <c:pt idx="0">
                  <c:v>Westhoek</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28575">
                <a:solidFill>
                  <a:srgbClr val="00B0F0"/>
                </a:solidFill>
                <a:prstDash val="solid"/>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numRef>
              <c:f>data!$B$176:$K$176</c:f>
              <c:numCache/>
            </c:numRef>
          </c:cat>
          <c:val>
            <c:numRef>
              <c:f>data!$B$182:$K$182</c:f>
              <c:numCache/>
            </c:numRef>
          </c:val>
          <c:smooth val="0"/>
        </c:ser>
        <c:ser>
          <c:idx val="6"/>
          <c:order val="6"/>
          <c:tx>
            <c:strRef>
              <c:f>data!$A$49</c:f>
              <c:strCache>
                <c:ptCount val="1"/>
                <c:pt idx="0">
                  <c:v>Z-W-Vlaanderen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lumMod val="50000"/>
                </a:schemeClr>
              </a:solidFill>
            </c:spPr>
          </c:marker>
          <c:dPt>
            <c:idx val="9"/>
            <c:spPr>
              <a:ln w="28575">
                <a:solidFill/>
                <a:prstDash val="solid"/>
              </a:ln>
            </c:spPr>
            <c:marker>
              <c:size val="5"/>
              <c:spPr>
                <a:solidFill>
                  <a:schemeClr val="accent1">
                    <a:lumMod val="50000"/>
                  </a:schemeClr>
                </a:solidFill>
              </c:spPr>
            </c:marker>
          </c:dPt>
          <c:dPt>
            <c:idx val="10"/>
            <c:spPr>
              <a:ln w="19050">
                <a:solidFill/>
                <a:prstDash val="sysDot"/>
              </a:ln>
            </c:spPr>
            <c:marker>
              <c:size val="5"/>
              <c:spPr>
                <a:solidFill>
                  <a:schemeClr val="accent1">
                    <a:lumMod val="50000"/>
                  </a:schemeClr>
                </a:solidFill>
              </c:spPr>
            </c:marker>
          </c:dPt>
          <c:dPt>
            <c:idx val="11"/>
            <c:spPr>
              <a:ln w="19050">
                <a:solidFill/>
                <a:prstDash val="sysDot"/>
              </a:ln>
            </c:spPr>
            <c:marker>
              <c:size val="5"/>
              <c:spPr>
                <a:solidFill>
                  <a:schemeClr val="accent1">
                    <a:lumMod val="50000"/>
                  </a:schemeClr>
                </a:solidFill>
              </c:spPr>
            </c:marker>
          </c:dPt>
          <c:dPt>
            <c:idx val="12"/>
            <c:spPr>
              <a:ln w="19050">
                <a:solidFill/>
                <a:prstDash val="sysDot"/>
              </a:ln>
            </c:spPr>
            <c:marker>
              <c:size val="5"/>
              <c:spPr>
                <a:solidFill>
                  <a:schemeClr val="accent1">
                    <a:lumMod val="50000"/>
                  </a:schemeClr>
                </a:solidFill>
              </c:spPr>
            </c:marker>
          </c:dPt>
          <c:dPt>
            <c:idx val="13"/>
            <c:spPr>
              <a:ln w="19050">
                <a:solidFill/>
                <a:prstDash val="sysDot"/>
              </a:ln>
            </c:spPr>
            <c:marker>
              <c:size val="5"/>
              <c:spPr>
                <a:solidFill>
                  <a:schemeClr val="accent1">
                    <a:lumMod val="50000"/>
                  </a:schemeClr>
                </a:solidFill>
              </c:spPr>
            </c:marker>
          </c:dPt>
          <c:dPt>
            <c:idx val="14"/>
            <c:spPr>
              <a:ln w="19050">
                <a:solidFill/>
                <a:prstDash val="sysDot"/>
              </a:ln>
            </c:spPr>
            <c:marker>
              <c:size val="5"/>
              <c:spPr>
                <a:solidFill>
                  <a:schemeClr val="accent1">
                    <a:lumMod val="50000"/>
                  </a:schemeClr>
                </a:solidFill>
              </c:spPr>
            </c:marker>
          </c:dPt>
          <c:dPt>
            <c:idx val="15"/>
            <c:spPr>
              <a:ln w="19050">
                <a:solidFill/>
                <a:prstDash val="sysDot"/>
              </a:ln>
            </c:spPr>
            <c:marker>
              <c:size val="5"/>
              <c:spPr>
                <a:solidFill>
                  <a:schemeClr val="accent1">
                    <a:lumMod val="50000"/>
                  </a:schemeClr>
                </a:solidFill>
              </c:spPr>
            </c:marker>
          </c:dPt>
          <c:dPt>
            <c:idx val="16"/>
            <c:spPr>
              <a:ln w="19050">
                <a:solidFill/>
                <a:prstDash val="sysDot"/>
              </a:ln>
            </c:spPr>
            <c:marker>
              <c:size val="5"/>
              <c:spPr>
                <a:solidFill>
                  <a:schemeClr val="accent1">
                    <a:lumMod val="50000"/>
                  </a:schemeClr>
                </a:solidFill>
              </c:spPr>
            </c:marker>
          </c:dPt>
          <c:dPt>
            <c:idx val="17"/>
            <c:spPr>
              <a:ln w="19050">
                <a:solidFill/>
                <a:prstDash val="sysDot"/>
              </a:ln>
            </c:spPr>
            <c:marker>
              <c:size val="5"/>
              <c:spPr>
                <a:solidFill>
                  <a:schemeClr val="accent1">
                    <a:lumMod val="50000"/>
                  </a:schemeClr>
                </a:solidFill>
              </c:spPr>
            </c:marker>
          </c:dPt>
          <c:dPt>
            <c:idx val="18"/>
            <c:spPr>
              <a:ln w="19050">
                <a:solidFill/>
                <a:prstDash val="sysDot"/>
              </a:ln>
            </c:spPr>
            <c:marker>
              <c:size val="5"/>
              <c:spPr>
                <a:solidFill>
                  <a:schemeClr val="accent1">
                    <a:lumMod val="50000"/>
                  </a:schemeClr>
                </a:solidFill>
              </c:spPr>
            </c:marker>
          </c:dPt>
          <c:dLbls>
            <c:numFmt formatCode="General" sourceLinked="1"/>
            <c:showLegendKey val="0"/>
            <c:showVal val="0"/>
            <c:showBubbleSize val="0"/>
            <c:showCatName val="0"/>
            <c:showSerName val="0"/>
            <c:showLeaderLines val="1"/>
            <c:showPercent val="0"/>
          </c:dLbls>
          <c:cat>
            <c:numRef>
              <c:f>data!$B$176:$K$176</c:f>
              <c:numCache/>
            </c:numRef>
          </c:cat>
          <c:val>
            <c:numRef>
              <c:f>data!$B$183:$K$183</c:f>
              <c:numCache/>
            </c:numRef>
          </c:val>
          <c:smooth val="0"/>
        </c:ser>
        <c:ser>
          <c:idx val="7"/>
          <c:order val="7"/>
          <c:tx>
            <c:v>Doelstelling Pact 2020</c:v>
          </c:tx>
          <c:spPr>
            <a:ln w="38100">
              <a:solidFill>
                <a:schemeClr val="accent3">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0895"/>
                  <c:y val="-0.035"/>
                </c:manualLayout>
              </c:layout>
              <c:txPr>
                <a:bodyPr vert="horz" rot="0" anchor="ctr"/>
                <a:lstStyle/>
                <a:p>
                  <a:pPr algn="ctr">
                    <a:defRPr lang="en-US" cap="none" sz="1200" b="0" i="0" u="none" baseline="0">
                      <a:solidFill>
                        <a:schemeClr val="accent3">
                          <a:lumMod val="50000"/>
                        </a:schemeClr>
                      </a:solidFill>
                      <a:latin typeface="Calibri"/>
                      <a:ea typeface="Calibri"/>
                      <a:cs typeface="Calibri"/>
                    </a:defRPr>
                  </a:pPr>
                </a:p>
              </c:txPr>
              <c:numFmt formatCode="General" sourceLinked="1"/>
              <c:spPr>
                <a:solidFill>
                  <a:schemeClr val="accent3">
                    <a:lumMod val="20000"/>
                    <a:lumOff val="80000"/>
                  </a:schemeClr>
                </a:solidFill>
              </c:spPr>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numRef>
              <c:f>data!$B$176:$K$176</c:f>
              <c:numCache/>
            </c:numRef>
          </c:cat>
          <c:val>
            <c:numRef>
              <c:f>data!$B$184:$K$184</c:f>
              <c:numCache/>
            </c:numRef>
          </c:val>
          <c:smooth val="0"/>
        </c:ser>
        <c:axId val="13292408"/>
        <c:axId val="52522809"/>
      </c:lineChart>
      <c:catAx>
        <c:axId val="13292408"/>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52522809"/>
        <c:crosses val="autoZero"/>
        <c:auto val="1"/>
        <c:lblOffset val="100"/>
        <c:tickLblSkip val="1"/>
        <c:noMultiLvlLbl val="0"/>
      </c:catAx>
      <c:valAx>
        <c:axId val="52522809"/>
        <c:scaling>
          <c:orientation val="minMax"/>
          <c:min val="64"/>
        </c:scaling>
        <c:axPos val="l"/>
        <c:majorGridlines>
          <c:spPr>
            <a:ln w="3175">
              <a:solidFill>
                <a:srgbClr val="A5BFCF"/>
              </a:solidFill>
              <a:prstDash val="solid"/>
            </a:ln>
          </c:spPr>
        </c:majorGridlines>
        <c:delete val="0"/>
        <c:numFmt formatCode="#,##0" sourceLinked="0"/>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13292408"/>
        <c:crosses val="autoZero"/>
        <c:crossBetween val="between"/>
        <c:dispUnits/>
      </c:valAx>
      <c:spPr>
        <a:solidFill>
          <a:srgbClr val="FFFFFF"/>
        </a:solidFill>
        <a:ln w="25400">
          <a:noFill/>
        </a:ln>
      </c:spPr>
    </c:plotArea>
    <c:legend>
      <c:legendPos val="b"/>
      <c:layout>
        <c:manualLayout>
          <c:xMode val="edge"/>
          <c:yMode val="edge"/>
          <c:x val="0.07625"/>
          <c:y val="0.86025"/>
          <c:w val="0.8655"/>
          <c:h val="0.098"/>
        </c:manualLayout>
      </c:layout>
      <c:overlay val="0"/>
      <c:spPr>
        <a:solidFill>
          <a:srgbClr val="FFFFFF"/>
        </a:solidFill>
        <a:ln w="25400">
          <a:noFill/>
        </a:ln>
      </c:spPr>
      <c:txPr>
        <a:bodyPr vert="horz" rot="0"/>
        <a:lstStyle/>
        <a:p>
          <a:pPr>
            <a:defRPr lang="en-US" cap="none" sz="118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4975"/>
          <c:w val="0.93125"/>
          <c:h val="0.75175"/>
        </c:manualLayout>
      </c:layout>
      <c:lineChart>
        <c:grouping val="standard"/>
        <c:varyColors val="0"/>
        <c:ser>
          <c:idx val="0"/>
          <c:order val="0"/>
          <c:tx>
            <c:strRef>
              <c:f>data!$A$270</c:f>
              <c:strCache>
                <c:ptCount val="1"/>
                <c:pt idx="0">
                  <c:v>Vlaanderen</c:v>
                </c:pt>
              </c:strCache>
            </c:strRef>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data!$B$270:$N$270</c:f>
              <c:numCache/>
            </c:numRef>
          </c:val>
          <c:smooth val="0"/>
        </c:ser>
        <c:ser>
          <c:idx val="1"/>
          <c:order val="1"/>
          <c:tx>
            <c:strRef>
              <c:f>data!$A$271</c:f>
              <c:strCache>
                <c:ptCount val="1"/>
                <c:pt idx="0">
                  <c:v>West-Vlaanderen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data!$B$271:$N$271</c:f>
              <c:numCache/>
            </c:numRef>
          </c:val>
          <c:smooth val="0"/>
        </c:ser>
        <c:ser>
          <c:idx val="2"/>
          <c:order val="2"/>
          <c:tx>
            <c:strRef>
              <c:f>data!$A$272</c:f>
              <c:strCache>
                <c:ptCount val="1"/>
                <c:pt idx="0">
                  <c:v>Brugge</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data!$B$272:$N$272</c:f>
              <c:numCache/>
            </c:numRef>
          </c:val>
          <c:smooth val="0"/>
        </c:ser>
        <c:ser>
          <c:idx val="3"/>
          <c:order val="3"/>
          <c:tx>
            <c:strRef>
              <c:f>data!$A$273</c:f>
              <c:strCache>
                <c:ptCount val="1"/>
                <c:pt idx="0">
                  <c:v>Oostende</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data!$B$273:$N$273</c:f>
              <c:numCache/>
            </c:numRef>
          </c:val>
          <c:smooth val="0"/>
        </c:ser>
        <c:ser>
          <c:idx val="4"/>
          <c:order val="4"/>
          <c:tx>
            <c:strRef>
              <c:f>data!$A$274</c:f>
              <c:strCache>
                <c:ptCount val="1"/>
                <c:pt idx="0">
                  <c:v>Roeselare-Tielt</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data!$B$274:$N$274</c:f>
              <c:numCache/>
            </c:numRef>
          </c:val>
          <c:smooth val="0"/>
        </c:ser>
        <c:ser>
          <c:idx val="5"/>
          <c:order val="5"/>
          <c:tx>
            <c:strRef>
              <c:f>data!$A$275</c:f>
              <c:strCache>
                <c:ptCount val="1"/>
                <c:pt idx="0">
                  <c:v>Westhoek</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data!$B$275:$N$275</c:f>
              <c:numCache/>
            </c:numRef>
          </c:val>
          <c:smooth val="0"/>
        </c:ser>
        <c:ser>
          <c:idx val="6"/>
          <c:order val="6"/>
          <c:tx>
            <c:strRef>
              <c:f>data!$A$276</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80"/>
                </a:solidFill>
                <a:prstDash val="solid"/>
              </a:ln>
            </c:spPr>
          </c:marker>
          <c:dLbls>
            <c:numFmt formatCode="General" sourceLinked="1"/>
            <c:showLegendKey val="0"/>
            <c:showVal val="0"/>
            <c:showBubbleSize val="0"/>
            <c:showCatName val="0"/>
            <c:showSerName val="0"/>
            <c:showLeaderLines val="1"/>
            <c:showPercent val="0"/>
          </c:dLbls>
          <c:cat>
            <c:numRef>
              <c:f>data!$B$269:$M$269</c:f>
              <c:numCache/>
            </c:numRef>
          </c:cat>
          <c:val>
            <c:numRef>
              <c:f>data!$B$276:$N$276</c:f>
              <c:numCache/>
            </c:numRef>
          </c:val>
          <c:smooth val="0"/>
        </c:ser>
        <c:marker val="1"/>
        <c:axId val="46155210"/>
        <c:axId val="12743707"/>
      </c:lineChart>
      <c:catAx>
        <c:axId val="46155210"/>
        <c:scaling>
          <c:orientation val="minMax"/>
        </c:scaling>
        <c:axPos val="b"/>
        <c:delete val="0"/>
        <c:numFmt formatCode="0" sourceLinked="1"/>
        <c:majorTickMark val="out"/>
        <c:minorTickMark val="none"/>
        <c:tickLblPos val="nextTo"/>
        <c:spPr>
          <a:ln w="12700">
            <a:solidFill>
              <a:srgbClr val="2E638B"/>
            </a:solidFill>
            <a:prstDash val="solid"/>
          </a:ln>
        </c:spPr>
        <c:crossAx val="12743707"/>
        <c:crosses val="autoZero"/>
        <c:auto val="1"/>
        <c:lblOffset val="100"/>
        <c:tickLblSkip val="1"/>
        <c:noMultiLvlLbl val="0"/>
      </c:catAx>
      <c:valAx>
        <c:axId val="12743707"/>
        <c:scaling>
          <c:orientation val="minMax"/>
          <c:max val="180"/>
          <c:min val="8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46155210"/>
        <c:crosses val="autoZero"/>
        <c:crossBetween val="between"/>
        <c:dispUnits/>
      </c:valAx>
      <c:spPr>
        <a:solidFill>
          <a:srgbClr val="FFFFFF"/>
        </a:solidFill>
        <a:ln w="25400">
          <a:noFill/>
        </a:ln>
      </c:spPr>
    </c:plotArea>
    <c:legend>
      <c:legendPos val="b"/>
      <c:layout>
        <c:manualLayout>
          <c:xMode val="edge"/>
          <c:yMode val="edge"/>
          <c:x val="0.0135"/>
          <c:y val="0.88975"/>
          <c:w val="0.96725"/>
          <c:h val="0.100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775"/>
          <c:h val="0.81075"/>
        </c:manualLayout>
      </c:layout>
      <c:barChart>
        <c:barDir val="col"/>
        <c:grouping val="percentStacked"/>
        <c:varyColors val="0"/>
        <c:ser>
          <c:idx val="0"/>
          <c:order val="0"/>
          <c:tx>
            <c:v>WZUA</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data!$A$292:$A$298</c:f>
              <c:strCache/>
            </c:strRef>
          </c:cat>
          <c:val>
            <c:numRef>
              <c:f>data!$B$292:$B$298</c:f>
              <c:numCache/>
            </c:numRef>
          </c:val>
        </c:ser>
        <c:ser>
          <c:idx val="1"/>
          <c:order val="1"/>
          <c:tx>
            <c:v>Beroepinschakelingstijd (BIT)</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data!$A$292:$A$298</c:f>
              <c:strCache/>
            </c:strRef>
          </c:cat>
          <c:val>
            <c:numRef>
              <c:f>data!$C$292:$C$298</c:f>
              <c:numCache/>
            </c:numRef>
          </c:val>
        </c:ser>
        <c:ser>
          <c:idx val="2"/>
          <c:order val="2"/>
          <c:tx>
            <c:v>Vrij Ingeschreven</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data!$A$292:$A$298</c:f>
              <c:strCache/>
            </c:strRef>
          </c:cat>
          <c:val>
            <c:numRef>
              <c:f>data!$D$292:$D$298</c:f>
              <c:numCache/>
            </c:numRef>
          </c:val>
        </c:ser>
        <c:ser>
          <c:idx val="3"/>
          <c:order val="3"/>
          <c:tx>
            <c:v>Andere</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data!$A$292:$A$298</c:f>
              <c:strCache/>
            </c:strRef>
          </c:cat>
          <c:val>
            <c:numRef>
              <c:f>data!$E$292:$E$298</c:f>
              <c:numCache/>
            </c:numRef>
          </c:val>
        </c:ser>
        <c:overlap val="100"/>
        <c:gapWidth val="40"/>
        <c:axId val="47584500"/>
        <c:axId val="25607317"/>
      </c:barChart>
      <c:catAx>
        <c:axId val="47584500"/>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25607317"/>
        <c:crosses val="autoZero"/>
        <c:auto val="1"/>
        <c:lblOffset val="100"/>
        <c:tickLblSkip val="1"/>
        <c:noMultiLvlLbl val="0"/>
      </c:catAx>
      <c:valAx>
        <c:axId val="25607317"/>
        <c:scaling>
          <c:orientation val="minMax"/>
        </c:scaling>
        <c:axPos val="l"/>
        <c:delete val="1"/>
        <c:majorTickMark val="out"/>
        <c:minorTickMark val="none"/>
        <c:tickLblPos val="nextTo"/>
        <c:crossAx val="47584500"/>
        <c:crosses val="autoZero"/>
        <c:crossBetween val="between"/>
        <c:dispUnits/>
      </c:valAx>
      <c:spPr>
        <a:solidFill>
          <a:srgbClr val="FFFFFF"/>
        </a:solidFill>
        <a:ln w="25400">
          <a:noFill/>
        </a:ln>
      </c:spPr>
    </c:plotArea>
    <c:legend>
      <c:legendPos val="b"/>
      <c:layout>
        <c:manualLayout>
          <c:xMode val="edge"/>
          <c:yMode val="edge"/>
          <c:x val="0.15025"/>
          <c:y val="0.94175"/>
          <c:w val="0.729"/>
          <c:h val="0.045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775"/>
          <c:h val="0.81075"/>
        </c:manualLayout>
      </c:layout>
      <c:barChart>
        <c:barDir val="col"/>
        <c:grouping val="percentStacked"/>
        <c:varyColors val="0"/>
        <c:ser>
          <c:idx val="0"/>
          <c:order val="0"/>
          <c:tx>
            <c:v>Man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data!$A$302:$A$308</c:f>
              <c:strCache/>
            </c:strRef>
          </c:cat>
          <c:val>
            <c:numRef>
              <c:f>data!$B$302:$B$308</c:f>
              <c:numCache/>
            </c:numRef>
          </c:val>
        </c:ser>
        <c:ser>
          <c:idx val="1"/>
          <c:order val="1"/>
          <c:tx>
            <c:v>Vrouw</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data!$A$302:$A$308</c:f>
              <c:strCache/>
            </c:strRef>
          </c:cat>
          <c:val>
            <c:numRef>
              <c:f>data!$C$302:$C$308</c:f>
              <c:numCache/>
            </c:numRef>
          </c:val>
        </c:ser>
        <c:overlap val="100"/>
        <c:gapWidth val="40"/>
        <c:axId val="29139262"/>
        <c:axId val="60926767"/>
      </c:barChart>
      <c:catAx>
        <c:axId val="29139262"/>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60926767"/>
        <c:crosses val="autoZero"/>
        <c:auto val="1"/>
        <c:lblOffset val="100"/>
        <c:tickLblSkip val="1"/>
        <c:noMultiLvlLbl val="0"/>
      </c:catAx>
      <c:valAx>
        <c:axId val="60926767"/>
        <c:scaling>
          <c:orientation val="minMax"/>
        </c:scaling>
        <c:axPos val="l"/>
        <c:delete val="1"/>
        <c:majorTickMark val="out"/>
        <c:minorTickMark val="none"/>
        <c:tickLblPos val="nextTo"/>
        <c:crossAx val="29139262"/>
        <c:crosses val="autoZero"/>
        <c:crossBetween val="between"/>
        <c:dispUnits/>
      </c:valAx>
      <c:spPr>
        <a:solidFill>
          <a:srgbClr val="FFFFFF"/>
        </a:solidFill>
        <a:ln w="25400">
          <a:noFill/>
        </a:ln>
      </c:spPr>
    </c:plotArea>
    <c:legend>
      <c:legendPos val="b"/>
      <c:layout>
        <c:manualLayout>
          <c:xMode val="edge"/>
          <c:yMode val="edge"/>
          <c:x val="0.36575"/>
          <c:y val="0.94175"/>
          <c:w val="0.271"/>
          <c:h val="0.045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
          <c:y val="0.0315"/>
          <c:w val="0.96575"/>
          <c:h val="0.80275"/>
        </c:manualLayout>
      </c:layout>
      <c:barChart>
        <c:barDir val="col"/>
        <c:grouping val="clustered"/>
        <c:varyColors val="0"/>
        <c:ser>
          <c:idx val="0"/>
          <c:order val="0"/>
          <c:tx>
            <c:v>Mannen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data!$A$312:$A$318</c:f>
              <c:strCache/>
            </c:strRef>
          </c:cat>
          <c:val>
            <c:numRef>
              <c:f>data!$B$312:$B$318</c:f>
              <c:numCache/>
            </c:numRef>
          </c:val>
        </c:ser>
        <c:ser>
          <c:idx val="1"/>
          <c:order val="1"/>
          <c:tx>
            <c:v>Vrouwen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data!$A$312:$A$318</c:f>
              <c:strCache/>
            </c:strRef>
          </c:cat>
          <c:val>
            <c:numRef>
              <c:f>data!$C$312:$C$318</c:f>
              <c:numCache/>
            </c:numRef>
          </c:val>
        </c:ser>
        <c:ser>
          <c:idx val="2"/>
          <c:order val="2"/>
          <c:tx>
            <c:v>Totaal</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data!$A$312:$A$318</c:f>
              <c:strCache/>
            </c:strRef>
          </c:cat>
          <c:val>
            <c:numRef>
              <c:f>data!$D$312:$D$318</c:f>
              <c:numCache/>
            </c:numRef>
          </c:val>
        </c:ser>
        <c:gapWidth val="40"/>
        <c:axId val="11469992"/>
        <c:axId val="36121065"/>
      </c:barChart>
      <c:catAx>
        <c:axId val="11469992"/>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36121065"/>
        <c:crosses val="autoZero"/>
        <c:auto val="1"/>
        <c:lblOffset val="100"/>
        <c:tickLblSkip val="1"/>
        <c:noMultiLvlLbl val="0"/>
      </c:catAx>
      <c:valAx>
        <c:axId val="36121065"/>
        <c:scaling>
          <c:orientation val="minMax"/>
        </c:scaling>
        <c:axPos val="l"/>
        <c:delete val="1"/>
        <c:majorTickMark val="out"/>
        <c:minorTickMark val="none"/>
        <c:tickLblPos val="nextTo"/>
        <c:crossAx val="11469992"/>
        <c:crosses val="autoZero"/>
        <c:crossBetween val="between"/>
        <c:dispUnits/>
      </c:valAx>
      <c:spPr>
        <a:solidFill>
          <a:srgbClr val="FFFFFF"/>
        </a:solidFill>
        <a:ln w="25400">
          <a:noFill/>
        </a:ln>
      </c:spPr>
    </c:plotArea>
    <c:legend>
      <c:legendPos val="b"/>
      <c:layout>
        <c:manualLayout>
          <c:xMode val="edge"/>
          <c:yMode val="edge"/>
          <c:x val="0.12225"/>
          <c:y val="0.93525"/>
          <c:w val="0.71875"/>
          <c:h val="0.053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data!$A$322:$A$328</c:f>
              <c:strCache/>
            </c:strRef>
          </c:cat>
          <c:val>
            <c:numRef>
              <c:f>data!$B$322:$B$328</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data!$A$322:$A$328</c:f>
              <c:strCache/>
            </c:strRef>
          </c:cat>
          <c:val>
            <c:numRef>
              <c:f>data!$C$322:$C$328</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data!$A$322:$A$328</c:f>
              <c:strCache/>
            </c:strRef>
          </c:cat>
          <c:val>
            <c:numRef>
              <c:f>data!$D$322:$D$328</c:f>
              <c:numCache/>
            </c:numRef>
          </c:val>
        </c:ser>
        <c:overlap val="100"/>
        <c:gapWidth val="40"/>
        <c:axId val="56654130"/>
        <c:axId val="40125123"/>
      </c:barChart>
      <c:catAx>
        <c:axId val="56654130"/>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40125123"/>
        <c:crosses val="autoZero"/>
        <c:auto val="1"/>
        <c:lblOffset val="100"/>
        <c:tickLblSkip val="1"/>
        <c:noMultiLvlLbl val="0"/>
      </c:catAx>
      <c:valAx>
        <c:axId val="40125123"/>
        <c:scaling>
          <c:orientation val="minMax"/>
        </c:scaling>
        <c:axPos val="l"/>
        <c:delete val="1"/>
        <c:majorTickMark val="out"/>
        <c:minorTickMark val="none"/>
        <c:tickLblPos val="nextTo"/>
        <c:crossAx val="56654130"/>
        <c:crosses val="autoZero"/>
        <c:crossBetween val="between"/>
        <c:dispUnits/>
      </c:valAx>
      <c:spPr>
        <a:solidFill>
          <a:srgbClr val="FFFFFF"/>
        </a:solidFill>
        <a:ln w="25400">
          <a:noFill/>
        </a:ln>
      </c:spPr>
    </c:plotArea>
    <c:legend>
      <c:legendPos val="b"/>
      <c:layout>
        <c:manualLayout>
          <c:xMode val="edge"/>
          <c:yMode val="edge"/>
          <c:x val="0.20725"/>
          <c:y val="0.93225"/>
          <c:w val="0.56825"/>
          <c:h val="0.06"/>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
          <c:y val="0.0315"/>
          <c:w val="0.96675"/>
          <c:h val="0.80275"/>
        </c:manualLayout>
      </c:layout>
      <c:barChart>
        <c:barDir val="col"/>
        <c:grouping val="cluster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data!$A$332:$A$338</c:f>
              <c:strCache/>
            </c:strRef>
          </c:cat>
          <c:val>
            <c:numRef>
              <c:f>data!$B$332:$B$338</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data!$A$332:$A$338</c:f>
              <c:strCache/>
            </c:strRef>
          </c:cat>
          <c:val>
            <c:numRef>
              <c:f>data!$C$332:$C$338</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data!$A$332:$A$338</c:f>
              <c:strCache/>
            </c:strRef>
          </c:cat>
          <c:val>
            <c:numRef>
              <c:f>data!$D$332:$D$338</c:f>
              <c:numCache/>
            </c:numRef>
          </c:val>
        </c:ser>
        <c:gapWidth val="40"/>
        <c:axId val="25581788"/>
        <c:axId val="28909501"/>
      </c:barChart>
      <c:catAx>
        <c:axId val="25581788"/>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28909501"/>
        <c:crosses val="autoZero"/>
        <c:auto val="1"/>
        <c:lblOffset val="100"/>
        <c:tickLblSkip val="1"/>
        <c:noMultiLvlLbl val="0"/>
      </c:catAx>
      <c:valAx>
        <c:axId val="28909501"/>
        <c:scaling>
          <c:orientation val="minMax"/>
        </c:scaling>
        <c:axPos val="l"/>
        <c:delete val="1"/>
        <c:majorTickMark val="out"/>
        <c:minorTickMark val="none"/>
        <c:tickLblPos val="nextTo"/>
        <c:crossAx val="25581788"/>
        <c:crosses val="autoZero"/>
        <c:crossBetween val="between"/>
        <c:dispUnits/>
      </c:valAx>
      <c:spPr>
        <a:solidFill>
          <a:srgbClr val="FFFFFF"/>
        </a:solidFill>
        <a:ln w="25400">
          <a:noFill/>
        </a:ln>
      </c:spPr>
    </c:plotArea>
    <c:legend>
      <c:legendPos val="b"/>
      <c:layout>
        <c:manualLayout>
          <c:xMode val="edge"/>
          <c:yMode val="edge"/>
          <c:x val="0.12375"/>
          <c:y val="0.93525"/>
          <c:w val="0.71675"/>
          <c:h val="0.053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Laag</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data!$A$342:$A$348</c:f>
              <c:strCache/>
            </c:strRef>
          </c:cat>
          <c:val>
            <c:numRef>
              <c:f>data!$B$342:$B$348</c:f>
              <c:numCache/>
            </c:numRef>
          </c:val>
        </c:ser>
        <c:ser>
          <c:idx val="1"/>
          <c:order val="1"/>
          <c:tx>
            <c:v>Midden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data!$A$342:$A$348</c:f>
              <c:strCache/>
            </c:strRef>
          </c:cat>
          <c:val>
            <c:numRef>
              <c:f>data!$C$342:$C$348</c:f>
              <c:numCache/>
            </c:numRef>
          </c:val>
        </c:ser>
        <c:ser>
          <c:idx val="2"/>
          <c:order val="2"/>
          <c:tx>
            <c:v>Hoog</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data!$A$342:$A$348</c:f>
              <c:strCache/>
            </c:strRef>
          </c:cat>
          <c:val>
            <c:numRef>
              <c:f>data!$D$342:$D$348</c:f>
              <c:numCache/>
            </c:numRef>
          </c:val>
        </c:ser>
        <c:overlap val="100"/>
        <c:gapWidth val="40"/>
        <c:axId val="58858918"/>
        <c:axId val="59968215"/>
      </c:barChart>
      <c:catAx>
        <c:axId val="58858918"/>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59968215"/>
        <c:crosses val="autoZero"/>
        <c:auto val="1"/>
        <c:lblOffset val="100"/>
        <c:tickLblSkip val="1"/>
        <c:noMultiLvlLbl val="0"/>
      </c:catAx>
      <c:valAx>
        <c:axId val="59968215"/>
        <c:scaling>
          <c:orientation val="minMax"/>
        </c:scaling>
        <c:axPos val="l"/>
        <c:delete val="1"/>
        <c:majorTickMark val="out"/>
        <c:minorTickMark val="none"/>
        <c:tickLblPos val="nextTo"/>
        <c:crossAx val="58858918"/>
        <c:crosses val="autoZero"/>
        <c:crossBetween val="between"/>
        <c:dispUnits/>
      </c:valAx>
      <c:spPr>
        <a:solidFill>
          <a:srgbClr val="FFFFFF"/>
        </a:solidFill>
        <a:ln w="25400">
          <a:noFill/>
        </a:ln>
      </c:spPr>
    </c:plotArea>
    <c:legend>
      <c:legendPos val="b"/>
      <c:layout>
        <c:manualLayout>
          <c:xMode val="edge"/>
          <c:yMode val="edge"/>
          <c:x val="0.20925"/>
          <c:y val="0.93225"/>
          <c:w val="0.56375"/>
          <c:h val="0.06"/>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7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
          <c:y val="0.05825"/>
          <c:w val="0.92175"/>
          <c:h val="0.784"/>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data!$B$352:$N$352</c:f>
              <c:numCache/>
            </c:numRef>
          </c:val>
          <c:smooth val="0"/>
        </c:ser>
        <c:ser>
          <c:idx val="5"/>
          <c:order val="1"/>
          <c:tx>
            <c:strRef>
              <c:f>data!$A$353</c:f>
              <c:strCache>
                <c:ptCount val="1"/>
                <c:pt idx="0">
                  <c:v>West-Vlaanderen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prstDash val="solid"/>
              </a:ln>
            </c:spPr>
          </c:marker>
          <c:dLbls>
            <c:dLbl>
              <c:idx val="12"/>
              <c:layout>
                <c:manualLayout>
                  <c:x val="0"/>
                  <c:y val="0.03675"/>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data!$B$353:$N$353</c:f>
              <c:numCache/>
            </c:numRef>
          </c:val>
          <c:smooth val="0"/>
        </c:ser>
        <c:ser>
          <c:idx val="2"/>
          <c:order val="2"/>
          <c:tx>
            <c:strRef>
              <c:f>data!$A$354</c:f>
              <c:strCache>
                <c:ptCount val="1"/>
                <c:pt idx="0">
                  <c:v>Brugge</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data!$B$354:$N$354</c:f>
              <c:numCache/>
            </c:numRef>
          </c:val>
          <c:smooth val="0"/>
        </c:ser>
        <c:ser>
          <c:idx val="4"/>
          <c:order val="3"/>
          <c:tx>
            <c:strRef>
              <c:f>data!$A$355</c:f>
              <c:strCache>
                <c:ptCount val="1"/>
                <c:pt idx="0">
                  <c:v>Oostende</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layout>
                <c:manualLayout>
                  <c:x val="-0.00125"/>
                  <c:y val="-0.03125"/>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data!$B$355:$N$355</c:f>
              <c:numCache/>
            </c:numRef>
          </c:val>
          <c:smooth val="0"/>
        </c:ser>
        <c:ser>
          <c:idx val="3"/>
          <c:order val="4"/>
          <c:tx>
            <c:strRef>
              <c:f>data!$A$356</c:f>
              <c:strCache>
                <c:ptCount val="1"/>
                <c:pt idx="0">
                  <c:v>Roeselare-Tielt</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data!$B$356:$N$356</c:f>
              <c:numCache/>
            </c:numRef>
          </c:val>
          <c:smooth val="0"/>
        </c:ser>
        <c:ser>
          <c:idx val="1"/>
          <c:order val="5"/>
          <c:tx>
            <c:strRef>
              <c:f>data!$A$357</c:f>
              <c:strCache>
                <c:ptCount val="1"/>
                <c:pt idx="0">
                  <c:v>Westhoek</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data!$B$357:$N$357</c:f>
              <c:numCache/>
            </c:numRef>
          </c:val>
          <c:smooth val="0"/>
        </c:ser>
        <c:ser>
          <c:idx val="6"/>
          <c:order val="6"/>
          <c:tx>
            <c:strRef>
              <c:f>data!$A$358</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8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data!$B$351:$N$351</c:f>
              <c:numCache/>
            </c:numRef>
          </c:cat>
          <c:val>
            <c:numRef>
              <c:f>data!$B$358:$N$358</c:f>
              <c:numCache/>
            </c:numRef>
          </c:val>
          <c:smooth val="0"/>
        </c:ser>
        <c:marker val="1"/>
        <c:axId val="2843024"/>
        <c:axId val="25587217"/>
      </c:lineChart>
      <c:catAx>
        <c:axId val="2843024"/>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25587217"/>
        <c:crosses val="autoZero"/>
        <c:auto val="1"/>
        <c:lblOffset val="100"/>
        <c:tickLblSkip val="1"/>
        <c:noMultiLvlLbl val="0"/>
      </c:catAx>
      <c:valAx>
        <c:axId val="25587217"/>
        <c:scaling>
          <c:orientation val="minMax"/>
          <c:max val="0.65"/>
          <c:min val="0.4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2843024"/>
        <c:crosses val="autoZero"/>
        <c:crossBetween val="between"/>
        <c:dispUnits/>
        <c:majorUnit val="0.05"/>
      </c:valAx>
      <c:spPr>
        <a:solidFill>
          <a:srgbClr val="FFFFFF"/>
        </a:solidFill>
        <a:ln w="25400">
          <a:noFill/>
        </a:ln>
      </c:spPr>
    </c:plotArea>
    <c:legend>
      <c:legendPos val="b"/>
      <c:layout>
        <c:manualLayout>
          <c:xMode val="edge"/>
          <c:yMode val="edge"/>
          <c:x val="0.00275"/>
          <c:y val="0.9385"/>
          <c:w val="0.99725"/>
          <c:h val="0.049"/>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
          <c:y val="0.05825"/>
          <c:w val="0.922"/>
          <c:h val="0.784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data!$B$362:$N$362</c:f>
              <c:numCache/>
            </c:numRef>
          </c:val>
          <c:smooth val="0"/>
        </c:ser>
        <c:ser>
          <c:idx val="5"/>
          <c:order val="1"/>
          <c:tx>
            <c:strRef>
              <c:f>data!$A$373</c:f>
              <c:strCache>
                <c:ptCount val="1"/>
                <c:pt idx="0">
                  <c:v>West-Vlaanderen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FF"/>
              </a:solidFill>
              <a:ln>
                <a:solidFill>
                  <a:srgbClr val="0000FF"/>
                </a:solidFill>
                <a:prstDash val="solid"/>
              </a:ln>
            </c:spPr>
          </c:marker>
          <c:dLbls>
            <c:dLbl>
              <c:idx val="12"/>
              <c:layout>
                <c:manualLayout>
                  <c:x val="-0.00125"/>
                  <c:y val="-0.018"/>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data!$B$363:$N$363</c:f>
              <c:numCache/>
            </c:numRef>
          </c:val>
          <c:smooth val="0"/>
        </c:ser>
        <c:ser>
          <c:idx val="2"/>
          <c:order val="2"/>
          <c:tx>
            <c:strRef>
              <c:f>data!$A$374</c:f>
              <c:strCache>
                <c:ptCount val="1"/>
                <c:pt idx="0">
                  <c:v>Brugge </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data!$B$364:$N$364</c:f>
              <c:numCache/>
            </c:numRef>
          </c:val>
          <c:smooth val="0"/>
        </c:ser>
        <c:ser>
          <c:idx val="4"/>
          <c:order val="3"/>
          <c:tx>
            <c:strRef>
              <c:f>data!$A$365</c:f>
              <c:strCache>
                <c:ptCount val="1"/>
                <c:pt idx="0">
                  <c:v>Oostende </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data!$B$365:$N$365</c:f>
              <c:numCache/>
            </c:numRef>
          </c:val>
          <c:smooth val="0"/>
        </c:ser>
        <c:ser>
          <c:idx val="3"/>
          <c:order val="4"/>
          <c:tx>
            <c:strRef>
              <c:f>data!$A$366</c:f>
              <c:strCache>
                <c:ptCount val="1"/>
                <c:pt idx="0">
                  <c:v>Roeselare-Tielt</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data!$B$366:$N$366</c:f>
              <c:numCache/>
            </c:numRef>
          </c:val>
          <c:smooth val="0"/>
        </c:ser>
        <c:ser>
          <c:idx val="1"/>
          <c:order val="5"/>
          <c:tx>
            <c:strRef>
              <c:f>data!$A$367</c:f>
              <c:strCache>
                <c:ptCount val="1"/>
                <c:pt idx="0">
                  <c:v>Westhoek </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data!$B$367:$N$367</c:f>
              <c:numCache/>
            </c:numRef>
          </c:val>
          <c:smooth val="0"/>
        </c:ser>
        <c:ser>
          <c:idx val="6"/>
          <c:order val="6"/>
          <c:tx>
            <c:strRef>
              <c:f>data!$A$368</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8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data!$B$361:$N$361</c:f>
              <c:numCache/>
            </c:numRef>
          </c:cat>
          <c:val>
            <c:numRef>
              <c:f>data!$B$368:$N$368</c:f>
              <c:numCache/>
            </c:numRef>
          </c:val>
          <c:smooth val="0"/>
        </c:ser>
        <c:marker val="1"/>
        <c:axId val="28958362"/>
        <c:axId val="59298667"/>
      </c:lineChart>
      <c:catAx>
        <c:axId val="28958362"/>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59298667"/>
        <c:crosses val="autoZero"/>
        <c:auto val="1"/>
        <c:lblOffset val="100"/>
        <c:tickLblSkip val="1"/>
        <c:noMultiLvlLbl val="0"/>
      </c:catAx>
      <c:valAx>
        <c:axId val="59298667"/>
        <c:scaling>
          <c:orientation val="minMax"/>
          <c:max val="0.30000000000000004"/>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28958362"/>
        <c:crosses val="autoZero"/>
        <c:crossBetween val="between"/>
        <c:dispUnits/>
      </c:valAx>
      <c:spPr>
        <a:solidFill>
          <a:srgbClr val="FFFFFF"/>
        </a:solidFill>
        <a:ln w="25400">
          <a:noFill/>
        </a:ln>
      </c:spPr>
    </c:plotArea>
    <c:legend>
      <c:legendPos val="b"/>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95"/>
          <c:y val="0.05675"/>
          <c:w val="0.92425"/>
          <c:h val="0.785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data!$B$372:$N$372</c:f>
              <c:numCache/>
            </c:numRef>
          </c:val>
          <c:smooth val="0"/>
        </c:ser>
        <c:ser>
          <c:idx val="5"/>
          <c:order val="1"/>
          <c:tx>
            <c:strRef>
              <c:f>data!$A$373</c:f>
              <c:strCache>
                <c:ptCount val="1"/>
                <c:pt idx="0">
                  <c:v>West-Vlaanderen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FF"/>
              </a:solidFill>
              <a:ln>
                <a:solidFill>
                  <a:srgbClr val="0000FF"/>
                </a:solidFill>
                <a:prstDash val="solid"/>
              </a:ln>
            </c:spPr>
          </c:marker>
          <c:dLbls>
            <c:dLbl>
              <c:idx val="12"/>
              <c:layout>
                <c:manualLayout>
                  <c:x val="0"/>
                  <c:y val="0.00775"/>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data!$B$373:$N$373</c:f>
              <c:numCache/>
            </c:numRef>
          </c:val>
          <c:smooth val="0"/>
        </c:ser>
        <c:ser>
          <c:idx val="2"/>
          <c:order val="2"/>
          <c:tx>
            <c:strRef>
              <c:f>data!$A$374</c:f>
              <c:strCache>
                <c:ptCount val="1"/>
                <c:pt idx="0">
                  <c:v>Brugge </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data!$B$374:$N$374</c:f>
              <c:numCache/>
            </c:numRef>
          </c:val>
          <c:smooth val="0"/>
        </c:ser>
        <c:ser>
          <c:idx val="4"/>
          <c:order val="3"/>
          <c:tx>
            <c:strRef>
              <c:f>data!$A$375</c:f>
              <c:strCache>
                <c:ptCount val="1"/>
                <c:pt idx="0">
                  <c:v>Oostende </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data!$B$375:$N$375</c:f>
              <c:numCache/>
            </c:numRef>
          </c:val>
          <c:smooth val="0"/>
        </c:ser>
        <c:ser>
          <c:idx val="3"/>
          <c:order val="4"/>
          <c:tx>
            <c:strRef>
              <c:f>data!$A$376</c:f>
              <c:strCache>
                <c:ptCount val="1"/>
                <c:pt idx="0">
                  <c:v>Roeselare-Tielt</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layout>
                <c:manualLayout>
                  <c:x val="-0.00125"/>
                  <c:y val="-0.03375"/>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data!$B$376:$N$376</c:f>
              <c:numCache/>
            </c:numRef>
          </c:val>
          <c:smooth val="0"/>
        </c:ser>
        <c:ser>
          <c:idx val="1"/>
          <c:order val="5"/>
          <c:tx>
            <c:strRef>
              <c:f>data!$A$377</c:f>
              <c:strCache>
                <c:ptCount val="1"/>
                <c:pt idx="0">
                  <c:v>Westhoek </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data!$B$377:$N$377</c:f>
              <c:numCache/>
            </c:numRef>
          </c:val>
          <c:smooth val="0"/>
        </c:ser>
        <c:ser>
          <c:idx val="6"/>
          <c:order val="6"/>
          <c:tx>
            <c:strRef>
              <c:f>data!$A$378</c:f>
              <c:strCache>
                <c:ptCount val="1"/>
                <c:pt idx="0">
                  <c:v>Z-W-Vlaanderen</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80"/>
                </a:solidFill>
                <a:prstDash val="solid"/>
              </a:ln>
            </c:spPr>
          </c:marker>
          <c:dLbls>
            <c:dLbl>
              <c:idx val="12"/>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data!$B$371:$N$371</c:f>
              <c:numCache/>
            </c:numRef>
          </c:cat>
          <c:val>
            <c:numRef>
              <c:f>data!$B$378:$N$378</c:f>
              <c:numCache/>
            </c:numRef>
          </c:val>
          <c:smooth val="0"/>
        </c:ser>
        <c:marker val="1"/>
        <c:axId val="63925956"/>
        <c:axId val="38462693"/>
      </c:lineChart>
      <c:catAx>
        <c:axId val="63925956"/>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38462693"/>
        <c:crosses val="autoZero"/>
        <c:auto val="1"/>
        <c:lblOffset val="100"/>
        <c:tickLblSkip val="1"/>
        <c:noMultiLvlLbl val="0"/>
      </c:catAx>
      <c:valAx>
        <c:axId val="38462693"/>
        <c:scaling>
          <c:orientation val="minMax"/>
          <c:max val="0.23"/>
          <c:min val="0.07"/>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63925956"/>
        <c:crosses val="autoZero"/>
        <c:crossBetween val="between"/>
        <c:dispUnits/>
      </c:valAx>
      <c:spPr>
        <a:solidFill>
          <a:srgbClr val="FFFFFF"/>
        </a:solidFill>
        <a:ln w="25400">
          <a:noFill/>
        </a:ln>
      </c:spPr>
    </c:plotArea>
    <c:legend>
      <c:legendPos val="b"/>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943234"/>
        <c:axId val="26489107"/>
      </c:barChart>
      <c:catAx>
        <c:axId val="294323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6489107"/>
        <c:crosses val="autoZero"/>
        <c:auto val="1"/>
        <c:lblOffset val="100"/>
        <c:tickLblSkip val="4"/>
        <c:noMultiLvlLbl val="0"/>
      </c:catAx>
      <c:valAx>
        <c:axId val="2648910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94323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5575"/>
          <c:w val="0.8475"/>
          <c:h val="0.7865"/>
        </c:manualLayout>
      </c:layout>
      <c:lineChart>
        <c:grouping val="standard"/>
        <c:varyColors val="0"/>
        <c:ser>
          <c:idx val="1"/>
          <c:order val="0"/>
          <c:tx>
            <c:strRef>
              <c:f>data!$A$389</c:f>
              <c:strCache>
                <c:ptCount val="1"/>
                <c:pt idx="0">
                  <c:v>West-Vlaanderen</c:v>
                </c:pt>
              </c:strCache>
            </c:strRef>
          </c:tx>
          <c:spPr>
            <a:ln w="25400">
              <a:solidFill>
                <a:schemeClr val="accent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chemeClr val="accent6"/>
              </a:solidFill>
              <a:ln>
                <a:solidFill>
                  <a:schemeClr val="accent6"/>
                </a:solidFill>
                <a:prstDash val="solid"/>
              </a:ln>
            </c:spPr>
          </c:marker>
          <c:dLbls>
            <c:dLbl>
              <c:idx val="0"/>
              <c:layout>
                <c:manualLayout>
                  <c:x val="-0.026"/>
                  <c:y val="-0.02875"/>
                </c:manualLayout>
              </c:layout>
              <c:txPr>
                <a:bodyPr vert="horz" rot="0" anchor="ctr"/>
                <a:lstStyle/>
                <a:p>
                  <a:pPr algn="ctr">
                    <a:defRPr lang="en-US" cap="none" sz="1100" b="0" i="0" u="none" baseline="0">
                      <a:solidFill>
                        <a:schemeClr val="accent6">
                          <a:lumMod val="75000"/>
                        </a:schemeClr>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36"/>
                  <c:y val="0.0295"/>
                </c:manualLayout>
              </c:layout>
              <c:txPr>
                <a:bodyPr vert="horz" rot="0" anchor="ctr"/>
                <a:lstStyle/>
                <a:p>
                  <a:pPr algn="ctr">
                    <a:defRPr lang="en-US" cap="none" sz="1100" b="0" i="0" u="none" baseline="0">
                      <a:solidFill>
                        <a:schemeClr val="accent6">
                          <a:lumMod val="75000"/>
                        </a:schemeClr>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1875"/>
                  <c:y val="-0.026"/>
                </c:manualLayout>
              </c:layout>
              <c:txPr>
                <a:bodyPr vert="horz" rot="0" anchor="ctr"/>
                <a:lstStyle/>
                <a:p>
                  <a:pPr algn="ctr">
                    <a:defRPr lang="en-US" cap="none" sz="1100" b="0" i="0" u="none" baseline="0">
                      <a:solidFill>
                        <a:schemeClr val="accent6">
                          <a:lumMod val="75000"/>
                        </a:schemeClr>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2825"/>
                  <c:y val="-0.026"/>
                </c:manualLayout>
              </c:layout>
              <c:txPr>
                <a:bodyPr vert="horz" rot="0" anchor="ctr"/>
                <a:lstStyle/>
                <a:p>
                  <a:pPr algn="ctr">
                    <a:defRPr lang="en-US" cap="none" sz="1100" b="0" i="0" u="none" baseline="0">
                      <a:solidFill>
                        <a:schemeClr val="accent6">
                          <a:lumMod val="75000"/>
                        </a:schemeClr>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38"/>
                  <c:y val="-0.0285"/>
                </c:manualLayout>
              </c:layout>
              <c:txPr>
                <a:bodyPr vert="horz" rot="0" anchor="ctr"/>
                <a:lstStyle/>
                <a:p>
                  <a:pPr algn="ctr">
                    <a:defRPr lang="en-US" cap="none" sz="1100"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data!$B$383:$AX$383</c:f>
              <c:strCache/>
            </c:strRef>
          </c:cat>
          <c:val>
            <c:numRef>
              <c:f>data!$B$389:$AX$389</c:f>
              <c:numCache/>
            </c:numRef>
          </c:val>
          <c:smooth val="0"/>
        </c:ser>
        <c:marker val="1"/>
        <c:axId val="10619918"/>
        <c:axId val="28470399"/>
      </c:lineChart>
      <c:lineChart>
        <c:grouping val="standard"/>
        <c:varyColors val="0"/>
        <c:ser>
          <c:idx val="0"/>
          <c:order val="1"/>
          <c:tx>
            <c:v>Vlaanderen (rechteras)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2E638B"/>
              </a:solidFill>
              <a:ln>
                <a:solidFill>
                  <a:srgbClr val="2E638B"/>
                </a:solidFill>
                <a:prstDash val="solid"/>
              </a:ln>
            </c:spPr>
          </c:marker>
          <c:dLbls>
            <c:dLbl>
              <c:idx val="0"/>
              <c:layout>
                <c:manualLayout>
                  <c:x val="-0.02025"/>
                  <c:y val="0.028"/>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51"/>
                  <c:y val="-0.036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1625"/>
                  <c:y val="-0.036"/>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2925"/>
                  <c:y val="0.045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565"/>
                  <c:y val="-0.02125"/>
                </c:manualLayout>
              </c:layout>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data!$B$383:$AM$383</c:f>
              <c:strCache/>
            </c:strRef>
          </c:cat>
          <c:val>
            <c:numRef>
              <c:f>data!$B$384:$AX$384</c:f>
              <c:numCache/>
            </c:numRef>
          </c:val>
          <c:smooth val="0"/>
        </c:ser>
        <c:marker val="1"/>
        <c:axId val="54907000"/>
        <c:axId val="24400953"/>
      </c:lineChart>
      <c:catAx>
        <c:axId val="10619918"/>
        <c:scaling>
          <c:orientation val="minMax"/>
        </c:scaling>
        <c:axPos val="b"/>
        <c:delete val="0"/>
        <c:numFmt formatCode="mmm/yy" sourceLinked="0"/>
        <c:majorTickMark val="cross"/>
        <c:minorTickMark val="none"/>
        <c:tickLblPos val="nextTo"/>
        <c:spPr>
          <a:ln w="3175">
            <a:solidFill>
              <a:srgbClr val="2E638B"/>
            </a:solidFill>
            <a:prstDash val="solid"/>
          </a:ln>
        </c:spPr>
        <c:crossAx val="28470399"/>
        <c:crosses val="autoZero"/>
        <c:auto val="0"/>
        <c:lblOffset val="100"/>
        <c:tickLblSkip val="6"/>
        <c:tickMarkSkip val="6"/>
        <c:noMultiLvlLbl val="0"/>
      </c:catAx>
      <c:valAx>
        <c:axId val="28470399"/>
        <c:scaling>
          <c:orientation val="minMax"/>
          <c:max val="2400"/>
          <c:min val="0"/>
        </c:scaling>
        <c:axPos val="l"/>
        <c:majorGridlines>
          <c:spPr>
            <a:ln w="3175">
              <a:solidFill>
                <a:srgbClr val="D3E5E8"/>
              </a:solidFill>
              <a:prstDash val="solid"/>
            </a:ln>
          </c:spPr>
        </c:majorGridlines>
        <c:delete val="0"/>
        <c:numFmt formatCode="#,##0" sourceLinked="0"/>
        <c:majorTickMark val="cross"/>
        <c:minorTickMark val="none"/>
        <c:tickLblPos val="nextTo"/>
        <c:spPr>
          <a:ln w="3175">
            <a:solidFill>
              <a:srgbClr val="A5BFCF"/>
            </a:solidFill>
            <a:prstDash val="solid"/>
          </a:ln>
        </c:spPr>
        <c:crossAx val="10619918"/>
        <c:crosses val="autoZero"/>
        <c:crossBetween val="between"/>
        <c:dispUnits/>
        <c:majorUnit val="300"/>
      </c:valAx>
      <c:catAx>
        <c:axId val="54907000"/>
        <c:scaling>
          <c:orientation val="minMax"/>
        </c:scaling>
        <c:axPos val="b"/>
        <c:delete val="1"/>
        <c:majorTickMark val="out"/>
        <c:minorTickMark val="none"/>
        <c:tickLblPos val="nextTo"/>
        <c:crossAx val="24400953"/>
        <c:crosses val="autoZero"/>
        <c:auto val="0"/>
        <c:lblOffset val="100"/>
        <c:noMultiLvlLbl val="0"/>
      </c:catAx>
      <c:valAx>
        <c:axId val="24400953"/>
        <c:scaling>
          <c:orientation val="minMax"/>
          <c:max val="16000"/>
        </c:scaling>
        <c:axPos val="l"/>
        <c:delete val="0"/>
        <c:numFmt formatCode="#,##0" sourceLinked="0"/>
        <c:majorTickMark val="cross"/>
        <c:minorTickMark val="none"/>
        <c:tickLblPos val="nextTo"/>
        <c:spPr>
          <a:ln w="3175">
            <a:solidFill>
              <a:srgbClr val="2E638B"/>
            </a:solidFill>
            <a:prstDash val="solid"/>
          </a:ln>
        </c:spPr>
        <c:crossAx val="54907000"/>
        <c:crosses val="max"/>
        <c:crossBetween val="between"/>
        <c:dispUnits/>
      </c:valAx>
      <c:spPr>
        <a:solidFill>
          <a:srgbClr val="FFFFFF"/>
        </a:solidFill>
        <a:ln w="25400">
          <a:noFill/>
        </a:ln>
      </c:spPr>
    </c:plotArea>
    <c:legend>
      <c:legendPos val="b"/>
      <c:layout>
        <c:manualLayout>
          <c:xMode val="edge"/>
          <c:yMode val="edge"/>
          <c:x val="0.2095"/>
          <c:y val="0.934"/>
          <c:w val="0.5855"/>
          <c:h val="0.048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5"/>
          <c:y val="0.04375"/>
          <c:w val="0.49"/>
          <c:h val="0.917"/>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3E5E8"/>
              </a:solidFill>
              <a:ln w="25400">
                <a:noFill/>
                <a:prstDash val="solid"/>
              </a:ln>
            </c:spPr>
          </c:dPt>
          <c:dPt>
            <c:idx val="1"/>
            <c:spPr>
              <a:solidFill>
                <a:srgbClr val="A5BFCF"/>
              </a:solidFill>
              <a:ln w="25400">
                <a:noFill/>
                <a:prstDash val="solid"/>
              </a:ln>
            </c:spPr>
          </c:dPt>
          <c:dPt>
            <c:idx val="2"/>
            <c:spPr>
              <a:solidFill>
                <a:srgbClr val="7D9FB8"/>
              </a:solidFill>
              <a:ln w="25400">
                <a:noFill/>
                <a:prstDash val="solid"/>
              </a:ln>
            </c:spPr>
          </c:dPt>
          <c:dPt>
            <c:idx val="3"/>
            <c:spPr>
              <a:solidFill>
                <a:srgbClr val="2E638B"/>
              </a:solidFill>
              <a:ln w="25400">
                <a:noFill/>
                <a:prstDash val="solid"/>
              </a:ln>
            </c:spPr>
          </c:dPt>
          <c:dPt>
            <c:idx val="4"/>
            <c:spPr>
              <a:solidFill>
                <a:srgbClr val="000080"/>
              </a:solidFill>
              <a:ln w="25400">
                <a:noFill/>
                <a:prstDash val="solid"/>
              </a:ln>
            </c:spPr>
          </c:dPt>
          <c:dLbls>
            <c:dLbl>
              <c:idx val="0"/>
              <c:layout>
                <c:manualLayout>
                  <c:x val="-0.03225"/>
                  <c:y val="0.11875"/>
                </c:manualLayout>
              </c:layout>
              <c:txPr>
                <a:bodyPr vert="horz" rot="0" anchor="ctr"/>
                <a:lstStyle/>
                <a:p>
                  <a:pPr algn="ctr">
                    <a:defRPr lang="en-US" cap="none" sz="1200"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1"/>
              <c:layout>
                <c:manualLayout>
                  <c:x val="-0.06825"/>
                  <c:y val="0.11925"/>
                </c:manualLayout>
              </c:layout>
              <c:txPr>
                <a:bodyPr vert="horz" rot="0" anchor="ctr"/>
                <a:lstStyle/>
                <a:p>
                  <a:pPr algn="ctr">
                    <a:defRPr lang="en-US" cap="none" sz="1200"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2"/>
              <c:layout>
                <c:manualLayout>
                  <c:x val="-0.09425"/>
                  <c:y val="-0.0745"/>
                </c:manualLayout>
              </c:layout>
              <c:txPr>
                <a:bodyPr vert="horz" rot="0" anchor="ctr"/>
                <a:lstStyle/>
                <a:p>
                  <a:pPr algn="ctr">
                    <a:defRPr lang="en-US" cap="none" sz="1200" b="1" i="0" u="none" baseline="0">
                      <a:solidFill>
                        <a:schemeClr val="accent1">
                          <a:lumMod val="50000"/>
                        </a:schemeClr>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3"/>
              <c:delete val="1"/>
            </c:dLbl>
            <c:dLbl>
              <c:idx val="4"/>
              <c:layout>
                <c:manualLayout>
                  <c:x val="0.14375"/>
                  <c:y val="-0.15375"/>
                </c:manualLayout>
              </c:layout>
              <c:txPr>
                <a:bodyPr vert="horz" rot="0" anchor="ctr"/>
                <a:lstStyle/>
                <a:p>
                  <a:pPr algn="ctr">
                    <a:defRPr lang="en-US" cap="none" sz="1200" b="1" i="0" u="none" baseline="0">
                      <a:solidFill>
                        <a:srgbClr val="D3E5E8"/>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numFmt formatCode="0%" sourceLinked="0"/>
            <c:spPr>
              <a:noFill/>
              <a:ln w="25400">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data!$A$391:$A$395</c:f>
              <c:strCache/>
            </c:strRef>
          </c:cat>
          <c:val>
            <c:numRef>
              <c:f>data!$B$391:$B$395</c:f>
              <c:numCache/>
            </c:numRef>
          </c:val>
        </c:ser>
      </c:pieChart>
      <c:spPr>
        <a:noFill/>
        <a:ln w="25400">
          <a:noFill/>
        </a:ln>
      </c:spPr>
    </c:plotArea>
    <c:legend>
      <c:legendPos val="r"/>
      <c:legendEntry>
        <c:idx val="3"/>
        <c:delete val="1"/>
      </c:legendEntry>
      <c:layout>
        <c:manualLayout>
          <c:xMode val="edge"/>
          <c:yMode val="edge"/>
          <c:x val="0.68375"/>
          <c:y val="0.2445"/>
          <c:w val="0.30925"/>
          <c:h val="0.511"/>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zero"/>
    <c:showDLblsOverMax val="0"/>
  </c:chart>
  <c:spPr>
    <a:solidFill>
      <a:srgbClr val="FFFFFF"/>
    </a:solidFill>
    <a:ln w="9525">
      <a:noFill/>
    </a:ln>
  </c:spPr>
  <c:txPr>
    <a:bodyPr vert="horz" rot="0"/>
    <a:lstStyle/>
    <a:p>
      <a:pPr>
        <a:defRPr lang="en-US" cap="none" sz="900"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data!$B$466:$Z$466</c:f>
              <c:strCache/>
            </c:strRef>
          </c:cat>
          <c:val>
            <c:numRef>
              <c:f>data!$B$474:$Z$474</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data!$B$466:$Z$466</c:f>
              <c:strCache/>
            </c:strRef>
          </c:cat>
          <c:val>
            <c:numRef>
              <c:f>data!$B$473:$Z$473</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272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3325"/>
                  <c:y val="-0.0272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38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357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0625"/>
                  <c:y val="0.060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
                  <c:y val="0.04125"/>
                </c:manualLayout>
              </c:layout>
              <c:txPr>
                <a:bodyPr vert="horz" rot="0" anchor="ctr"/>
                <a:lstStyle/>
                <a:p>
                  <a:pPr algn="ctr">
                    <a:defRPr lang="en-US" cap="none" sz="1125" b="0"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data!$B$466:$Z$466</c:f>
              <c:strCache/>
            </c:strRef>
          </c:cat>
          <c:val>
            <c:numRef>
              <c:f>data!$B$467:$Z$467</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6"/>
                  <c:y val="0.0315"/>
                </c:manualLayout>
              </c:layout>
              <c:dLblPos val="r"/>
              <c:showLegendKey val="0"/>
              <c:showVal val="1"/>
              <c:showBubbleSize val="0"/>
              <c:showCatName val="0"/>
              <c:showSerName val="0"/>
              <c:showPercent val="0"/>
            </c:dLbl>
            <c:dLbl>
              <c:idx val="1"/>
              <c:delete val="1"/>
            </c:dLbl>
            <c:dLbl>
              <c:idx val="2"/>
              <c:delete val="1"/>
            </c:dLbl>
            <c:dLbl>
              <c:idx val="3"/>
              <c:layout>
                <c:manualLayout>
                  <c:x val="-0.0295"/>
                  <c:y val="0.036"/>
                </c:manualLayout>
              </c:layout>
              <c:dLblPos val="r"/>
              <c:showLegendKey val="0"/>
              <c:showVal val="1"/>
              <c:showBubbleSize val="0"/>
              <c:showCatName val="0"/>
              <c:showSerName val="0"/>
              <c:showPercent val="0"/>
            </c:dLbl>
            <c:dLbl>
              <c:idx val="4"/>
              <c:delete val="1"/>
            </c:dLbl>
            <c:dLbl>
              <c:idx val="5"/>
              <c:delete val="1"/>
            </c:dLbl>
            <c:dLbl>
              <c:idx val="6"/>
              <c:layout>
                <c:manualLayout>
                  <c:x val="-0.0342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625"/>
                  <c:y val="-0.0355"/>
                </c:manualLayout>
              </c:layout>
              <c:dLblPos val="r"/>
              <c:showLegendKey val="0"/>
              <c:showVal val="1"/>
              <c:showBubbleSize val="0"/>
              <c:showCatName val="0"/>
              <c:showSerName val="0"/>
              <c:showPercent val="0"/>
            </c:dLbl>
            <c:dLbl>
              <c:idx val="16"/>
              <c:delete val="1"/>
            </c:dLbl>
            <c:dLbl>
              <c:idx val="17"/>
              <c:delete val="1"/>
            </c:dLbl>
            <c:dLbl>
              <c:idx val="18"/>
              <c:layout>
                <c:manualLayout>
                  <c:x val="-0.03"/>
                  <c:y val="-0.041"/>
                </c:manualLayout>
              </c:layout>
              <c:dLblPos val="r"/>
              <c:showLegendKey val="0"/>
              <c:showVal val="1"/>
              <c:showBubbleSize val="0"/>
              <c:showCatName val="0"/>
              <c:showSerName val="0"/>
              <c:showPercent val="0"/>
            </c:dLbl>
            <c:dLbl>
              <c:idx val="19"/>
              <c:delete val="1"/>
            </c:dLbl>
            <c:dLbl>
              <c:idx val="20"/>
              <c:delete val="1"/>
            </c:dLbl>
            <c:dLbl>
              <c:idx val="21"/>
              <c:layout>
                <c:manualLayout>
                  <c:x val="-0.04275"/>
                  <c:y val="-0.03"/>
                </c:manualLayout>
              </c:layout>
              <c:dLblPos val="r"/>
              <c:showLegendKey val="0"/>
              <c:showVal val="1"/>
              <c:showBubbleSize val="0"/>
              <c:showCatName val="0"/>
              <c:showSerName val="0"/>
              <c:showPercent val="0"/>
            </c:dLbl>
            <c:dLbl>
              <c:idx val="22"/>
              <c:delete val="1"/>
            </c:dLbl>
            <c:dLbl>
              <c:idx val="23"/>
              <c:delete val="1"/>
            </c:dLbl>
            <c:dLbl>
              <c:idx val="24"/>
              <c:layout>
                <c:manualLayout>
                  <c:x val="-0.00775"/>
                  <c:y val="-0.043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data!$B$466:$Z$466</c:f>
              <c:strCache/>
            </c:strRef>
          </c:cat>
          <c:val>
            <c:numRef>
              <c:f>data!$B$470:$Z$470</c:f>
              <c:numCache/>
            </c:numRef>
          </c:val>
          <c:smooth val="0"/>
        </c:ser>
        <c:axId val="18281986"/>
        <c:axId val="30320147"/>
      </c:lineChart>
      <c:dateAx>
        <c:axId val="18281986"/>
        <c:scaling>
          <c:orientation val="minMax"/>
        </c:scaling>
        <c:axPos val="b"/>
        <c:delete val="0"/>
        <c:numFmt formatCode="mmm/yy" sourceLinked="0"/>
        <c:majorTickMark val="out"/>
        <c:minorTickMark val="none"/>
        <c:tickLblPos val="nextTo"/>
        <c:spPr>
          <a:ln w="3175">
            <a:solidFill>
              <a:srgbClr val="000080"/>
            </a:solidFill>
            <a:prstDash val="solid"/>
          </a:ln>
        </c:spPr>
        <c:crossAx val="30320147"/>
        <c:crosses val="autoZero"/>
        <c:auto val="1"/>
        <c:baseTimeUnit val="months"/>
        <c:majorUnit val="3"/>
        <c:majorTimeUnit val="months"/>
        <c:minorUnit val="3"/>
        <c:minorTimeUnit val="days"/>
        <c:noMultiLvlLbl val="0"/>
      </c:dateAx>
      <c:valAx>
        <c:axId val="30320147"/>
        <c:scaling>
          <c:orientation val="minMax"/>
          <c:min val="0.30000000000000004"/>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crossAx val="18281986"/>
        <c:crosses val="autoZero"/>
        <c:crossBetween val="between"/>
        <c:dispUnits/>
        <c:majorUnit val="0.05"/>
      </c:valAx>
      <c:spPr>
        <a:solidFill>
          <a:srgbClr val="FFFFFF"/>
        </a:solidFill>
        <a:ln w="25400">
          <a:noFill/>
        </a:ln>
      </c:spPr>
    </c:plotArea>
    <c:legend>
      <c:legendPos val="b"/>
      <c:layout>
        <c:manualLayout>
          <c:xMode val="edge"/>
          <c:yMode val="edge"/>
          <c:x val="0.19775"/>
          <c:y val="0.85175"/>
          <c:w val="0.638"/>
          <c:h val="0.10875"/>
        </c:manualLayout>
      </c:layout>
      <c:overlay val="0"/>
      <c:spPr>
        <a:noFill/>
        <a:ln w="25400">
          <a:noFill/>
        </a:ln>
      </c:spPr>
      <c:txPr>
        <a:bodyPr vert="horz" rot="0"/>
        <a:lstStyle/>
        <a:p>
          <a:pPr>
            <a:defRPr lang="en-US" cap="none" sz="12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75"/>
          <c:y val="0.06425"/>
          <c:w val="0.8985"/>
          <c:h val="0.677"/>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data!$B$401:$Z$401</c:f>
              <c:strCache/>
            </c:strRef>
          </c:cat>
          <c:val>
            <c:numRef>
              <c:f>data!$B$410:$Z$410</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data!$B$401:$Z$401</c:f>
              <c:strCache/>
            </c:strRef>
          </c:cat>
          <c:val>
            <c:numRef>
              <c:f>data!$B$411:$Z$411</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525"/>
                </c:manualLayout>
              </c:layout>
              <c:dLblPos val="r"/>
              <c:showLegendKey val="0"/>
              <c:showVal val="1"/>
              <c:showBubbleSize val="0"/>
              <c:showCatName val="0"/>
              <c:showSerName val="0"/>
              <c:showPercent val="0"/>
            </c:dLbl>
            <c:dLbl>
              <c:idx val="1"/>
              <c:delete val="1"/>
            </c:dLbl>
            <c:dLbl>
              <c:idx val="2"/>
              <c:delete val="1"/>
            </c:dLbl>
            <c:dLbl>
              <c:idx val="3"/>
              <c:layout>
                <c:manualLayout>
                  <c:x val="-0.038"/>
                  <c:y val="0.03925"/>
                </c:manualLayout>
              </c:layout>
              <c:dLblPos val="r"/>
              <c:showLegendKey val="0"/>
              <c:showVal val="1"/>
              <c:showBubbleSize val="0"/>
              <c:showCatName val="0"/>
              <c:showSerName val="0"/>
              <c:showPercent val="0"/>
            </c:dLbl>
            <c:dLbl>
              <c:idx val="4"/>
              <c:delete val="1"/>
            </c:dLbl>
            <c:dLbl>
              <c:idx val="5"/>
              <c:delete val="1"/>
            </c:dLbl>
            <c:dLbl>
              <c:idx val="6"/>
              <c:layout>
                <c:manualLayout>
                  <c:x val="-0.04"/>
                  <c:y val="0.04275"/>
                </c:manualLayout>
              </c:layout>
              <c:dLblPos val="r"/>
              <c:showLegendKey val="0"/>
              <c:showVal val="1"/>
              <c:showBubbleSize val="0"/>
              <c:showCatName val="0"/>
              <c:showSerName val="0"/>
              <c:showPercent val="0"/>
            </c:dLbl>
            <c:dLbl>
              <c:idx val="7"/>
              <c:delete val="1"/>
            </c:dLbl>
            <c:dLbl>
              <c:idx val="8"/>
              <c:delete val="1"/>
            </c:dLbl>
            <c:dLbl>
              <c:idx val="9"/>
              <c:layout>
                <c:manualLayout>
                  <c:x val="-0.04075"/>
                  <c:y val="0.03675"/>
                </c:manualLayout>
              </c:layout>
              <c:dLblPos val="r"/>
              <c:showLegendKey val="0"/>
              <c:showVal val="1"/>
              <c:showBubbleSize val="0"/>
              <c:showCatName val="0"/>
              <c:showSerName val="0"/>
              <c:showPercent val="0"/>
            </c:dLbl>
            <c:dLbl>
              <c:idx val="10"/>
              <c:delete val="1"/>
            </c:dLbl>
            <c:dLbl>
              <c:idx val="11"/>
              <c:delete val="1"/>
            </c:dLbl>
            <c:dLbl>
              <c:idx val="12"/>
              <c:layout>
                <c:manualLayout>
                  <c:x val="-0.03675"/>
                  <c:y val="0.0565"/>
                </c:manualLayout>
              </c:layout>
              <c:dLblPos val="r"/>
              <c:showLegendKey val="0"/>
              <c:showVal val="1"/>
              <c:showBubbleSize val="0"/>
              <c:showCatName val="0"/>
              <c:showSerName val="0"/>
              <c:showPercent val="0"/>
            </c:dLbl>
            <c:dLbl>
              <c:idx val="13"/>
              <c:delete val="1"/>
            </c:dLbl>
            <c:dLbl>
              <c:idx val="14"/>
              <c:delete val="1"/>
            </c:dLbl>
            <c:dLbl>
              <c:idx val="15"/>
              <c:layout>
                <c:manualLayout>
                  <c:x val="-0.0435"/>
                  <c:y val="0.04525"/>
                </c:manualLayout>
              </c:layout>
              <c:dLblPos val="r"/>
              <c:showLegendKey val="0"/>
              <c:showVal val="1"/>
              <c:showBubbleSize val="0"/>
              <c:showCatName val="0"/>
              <c:showSerName val="0"/>
              <c:showPercent val="0"/>
            </c:dLbl>
            <c:dLbl>
              <c:idx val="16"/>
              <c:delete val="1"/>
            </c:dLbl>
            <c:dLbl>
              <c:idx val="17"/>
              <c:delete val="1"/>
            </c:dLbl>
            <c:dLbl>
              <c:idx val="18"/>
              <c:layout>
                <c:manualLayout>
                  <c:x val="-0.056"/>
                  <c:y val="0.041"/>
                </c:manualLayout>
              </c:layout>
              <c:dLblPos val="r"/>
              <c:showLegendKey val="0"/>
              <c:showVal val="1"/>
              <c:showBubbleSize val="0"/>
              <c:showCatName val="0"/>
              <c:showSerName val="0"/>
              <c:showPercent val="0"/>
            </c:dLbl>
            <c:dLbl>
              <c:idx val="19"/>
              <c:delete val="1"/>
            </c:dLbl>
            <c:dLbl>
              <c:idx val="20"/>
              <c:delete val="1"/>
            </c:dLbl>
            <c:dLbl>
              <c:idx val="21"/>
              <c:layout>
                <c:manualLayout>
                  <c:x val="-0.03825"/>
                  <c:y val="0.045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58"/>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chemeClr val="accent6">
                        <a:lumMod val="75000"/>
                      </a:schemeClr>
                    </a:solidFill>
                    <a:latin typeface="Calibri"/>
                    <a:ea typeface="Calibri"/>
                    <a:cs typeface="Calibri"/>
                  </a:defRPr>
                </a:pPr>
              </a:p>
            </c:txPr>
            <c:showLegendKey val="0"/>
            <c:showVal val="1"/>
            <c:showBubbleSize val="0"/>
            <c:showCatName val="0"/>
            <c:showSerName val="0"/>
            <c:showLeaderLines val="1"/>
            <c:showPercent val="0"/>
          </c:dLbls>
          <c:cat>
            <c:strRef>
              <c:f>data!$B$401:$Z$401</c:f>
              <c:strCache/>
            </c:strRef>
          </c:cat>
          <c:val>
            <c:numRef>
              <c:f>data!$B$402:$Z$402</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
                  <c:y val="-0.0555"/>
                </c:manualLayout>
              </c:layout>
              <c:dLblPos val="r"/>
              <c:showLegendKey val="0"/>
              <c:showVal val="1"/>
              <c:showBubbleSize val="0"/>
              <c:showCatName val="0"/>
              <c:showSerName val="0"/>
              <c:showPercent val="0"/>
            </c:dLbl>
            <c:dLbl>
              <c:idx val="1"/>
              <c:delete val="1"/>
            </c:dLbl>
            <c:dLbl>
              <c:idx val="2"/>
              <c:delete val="1"/>
            </c:dLbl>
            <c:dLbl>
              <c:idx val="3"/>
              <c:layout>
                <c:manualLayout>
                  <c:x val="-0.04625"/>
                  <c:y val="-0.0495"/>
                </c:manualLayout>
              </c:layout>
              <c:dLblPos val="r"/>
              <c:showLegendKey val="0"/>
              <c:showVal val="1"/>
              <c:showBubbleSize val="0"/>
              <c:showCatName val="0"/>
              <c:showSerName val="0"/>
              <c:showPercent val="0"/>
            </c:dLbl>
            <c:dLbl>
              <c:idx val="4"/>
              <c:delete val="1"/>
            </c:dLbl>
            <c:dLbl>
              <c:idx val="5"/>
              <c:delete val="1"/>
            </c:dLbl>
            <c:dLbl>
              <c:idx val="6"/>
              <c:layout>
                <c:manualLayout>
                  <c:x val="-0.047"/>
                  <c:y val="-0.04075"/>
                </c:manualLayout>
              </c:layout>
              <c:dLblPos val="r"/>
              <c:showLegendKey val="0"/>
              <c:showVal val="1"/>
              <c:showBubbleSize val="0"/>
              <c:showCatName val="0"/>
              <c:showSerName val="0"/>
              <c:showPercent val="0"/>
            </c:dLbl>
            <c:dLbl>
              <c:idx val="7"/>
              <c:delete val="1"/>
            </c:dLbl>
            <c:dLbl>
              <c:idx val="8"/>
              <c:delete val="1"/>
            </c:dLbl>
            <c:dLbl>
              <c:idx val="9"/>
              <c:layout>
                <c:manualLayout>
                  <c:x val="-0.046"/>
                  <c:y val="-0.0305"/>
                </c:manualLayout>
              </c:layout>
              <c:dLblPos val="r"/>
              <c:showLegendKey val="0"/>
              <c:showVal val="1"/>
              <c:showBubbleSize val="0"/>
              <c:showCatName val="0"/>
              <c:showSerName val="0"/>
              <c:showPercent val="0"/>
            </c:dLbl>
            <c:dLbl>
              <c:idx val="10"/>
              <c:delete val="1"/>
            </c:dLbl>
            <c:dLbl>
              <c:idx val="11"/>
              <c:delete val="1"/>
            </c:dLbl>
            <c:dLbl>
              <c:idx val="12"/>
              <c:layout>
                <c:manualLayout>
                  <c:x val="-0.029"/>
                  <c:y val="-0.0295"/>
                </c:manualLayout>
              </c:layout>
              <c:dLblPos val="r"/>
              <c:showLegendKey val="0"/>
              <c:showVal val="1"/>
              <c:showBubbleSize val="0"/>
              <c:showCatName val="0"/>
              <c:showSerName val="0"/>
              <c:showPercent val="0"/>
            </c:dLbl>
            <c:dLbl>
              <c:idx val="13"/>
              <c:delete val="1"/>
            </c:dLbl>
            <c:dLbl>
              <c:idx val="14"/>
              <c:delete val="1"/>
            </c:dLbl>
            <c:dLbl>
              <c:idx val="15"/>
              <c:delete val="1"/>
            </c:dLbl>
            <c:dLbl>
              <c:idx val="16"/>
              <c:layout>
                <c:manualLayout>
                  <c:x val="-0.06125"/>
                  <c:y val="-0.05175"/>
                </c:manualLayout>
              </c:layout>
              <c:dLblPos val="r"/>
              <c:showLegendKey val="0"/>
              <c:showVal val="1"/>
              <c:showBubbleSize val="0"/>
              <c:showCatName val="0"/>
              <c:showSerName val="0"/>
              <c:showPercent val="0"/>
            </c:dLbl>
            <c:dLbl>
              <c:idx val="17"/>
              <c:delete val="1"/>
            </c:dLbl>
            <c:dLbl>
              <c:idx val="18"/>
              <c:layout>
                <c:manualLayout>
                  <c:x val="-0.019"/>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325"/>
                  <c:y val="-0.039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45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data!$B$401:$Z$401</c:f>
              <c:strCache/>
            </c:strRef>
          </c:cat>
          <c:val>
            <c:numRef>
              <c:f>data!$B$405:$Z$405</c:f>
              <c:numCache/>
            </c:numRef>
          </c:val>
          <c:smooth val="0"/>
        </c:ser>
        <c:axId val="4445868"/>
        <c:axId val="40012813"/>
      </c:lineChart>
      <c:dateAx>
        <c:axId val="4445868"/>
        <c:scaling>
          <c:orientation val="minMax"/>
        </c:scaling>
        <c:axPos val="b"/>
        <c:delete val="0"/>
        <c:numFmt formatCode="mmm/yy" sourceLinked="0"/>
        <c:majorTickMark val="out"/>
        <c:minorTickMark val="none"/>
        <c:tickLblPos val="nextTo"/>
        <c:spPr>
          <a:ln w="3175">
            <a:solidFill>
              <a:srgbClr val="2E638B"/>
            </a:solidFill>
            <a:prstDash val="solid"/>
          </a:ln>
        </c:spPr>
        <c:crossAx val="40012813"/>
        <c:crosses val="autoZero"/>
        <c:auto val="1"/>
        <c:baseTimeUnit val="months"/>
        <c:majorUnit val="3"/>
        <c:majorTimeUnit val="months"/>
        <c:minorUnit val="3"/>
        <c:minorTimeUnit val="days"/>
        <c:noMultiLvlLbl val="0"/>
      </c:dateAx>
      <c:valAx>
        <c:axId val="40012813"/>
        <c:scaling>
          <c:orientation val="minMax"/>
          <c:max val="0.7000000000000001"/>
          <c:min val="0.5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4445868"/>
        <c:crosses val="autoZero"/>
        <c:crossBetween val="between"/>
        <c:dispUnits/>
        <c:majorUnit val="0.05"/>
      </c:valAx>
      <c:spPr>
        <a:solidFill>
          <a:srgbClr val="FFFFFF"/>
        </a:solidFill>
        <a:ln w="25400">
          <a:noFill/>
        </a:ln>
      </c:spPr>
    </c:plotArea>
    <c:legend>
      <c:legendPos val="b"/>
      <c:layout>
        <c:manualLayout>
          <c:xMode val="edge"/>
          <c:yMode val="edge"/>
          <c:x val="0.13275"/>
          <c:y val="0.866"/>
          <c:w val="0.7705"/>
          <c:h val="0.093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25"/>
          <c:y val="0.07125"/>
          <c:w val="0.89925"/>
          <c:h val="0.6455"/>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data!$B$414:$Z$414</c:f>
              <c:strCache/>
            </c:strRef>
          </c:cat>
          <c:val>
            <c:numRef>
              <c:f>data!$B$423:$Z$423</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data!$B$414:$Z$414</c:f>
              <c:strCache/>
            </c:strRef>
          </c:cat>
          <c:val>
            <c:numRef>
              <c:f>data!$B$424:$Z$424</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4"/>
                </c:manualLayout>
              </c:layout>
              <c:dLblPos val="r"/>
              <c:showLegendKey val="0"/>
              <c:showVal val="1"/>
              <c:showBubbleSize val="0"/>
              <c:showCatName val="0"/>
              <c:showSerName val="0"/>
              <c:showPercent val="0"/>
            </c:dLbl>
            <c:dLbl>
              <c:idx val="1"/>
              <c:delete val="1"/>
            </c:dLbl>
            <c:dLbl>
              <c:idx val="2"/>
              <c:delete val="1"/>
            </c:dLbl>
            <c:dLbl>
              <c:idx val="3"/>
              <c:layout>
                <c:manualLayout>
                  <c:x val="-0.03825"/>
                  <c:y val="0.0385"/>
                </c:manualLayout>
              </c:layout>
              <c:dLblPos val="r"/>
              <c:showLegendKey val="0"/>
              <c:showVal val="1"/>
              <c:showBubbleSize val="0"/>
              <c:showCatName val="0"/>
              <c:showSerName val="0"/>
              <c:showPercent val="0"/>
            </c:dLbl>
            <c:dLbl>
              <c:idx val="4"/>
              <c:delete val="1"/>
            </c:dLbl>
            <c:dLbl>
              <c:idx val="5"/>
              <c:delete val="1"/>
            </c:dLbl>
            <c:dLbl>
              <c:idx val="6"/>
              <c:layout>
                <c:manualLayout>
                  <c:x val="-0.03975"/>
                  <c:y val="0.03975"/>
                </c:manualLayout>
              </c:layout>
              <c:dLblPos val="r"/>
              <c:showLegendKey val="0"/>
              <c:showVal val="1"/>
              <c:showBubbleSize val="0"/>
              <c:showCatName val="0"/>
              <c:showSerName val="0"/>
              <c:showPercent val="0"/>
            </c:dLbl>
            <c:dLbl>
              <c:idx val="7"/>
              <c:delete val="1"/>
            </c:dLbl>
            <c:dLbl>
              <c:idx val="8"/>
              <c:delete val="1"/>
            </c:dLbl>
            <c:dLbl>
              <c:idx val="9"/>
              <c:layout>
                <c:manualLayout>
                  <c:x val="-0.03975"/>
                  <c:y val="0.0345"/>
                </c:manualLayout>
              </c:layout>
              <c:dLblPos val="r"/>
              <c:showLegendKey val="0"/>
              <c:showVal val="1"/>
              <c:showBubbleSize val="0"/>
              <c:showCatName val="0"/>
              <c:showSerName val="0"/>
              <c:showPercent val="0"/>
            </c:dLbl>
            <c:dLbl>
              <c:idx val="10"/>
              <c:delete val="1"/>
            </c:dLbl>
            <c:dLbl>
              <c:idx val="11"/>
              <c:delete val="1"/>
            </c:dLbl>
            <c:dLbl>
              <c:idx val="12"/>
              <c:layout>
                <c:manualLayout>
                  <c:x val="-0.043"/>
                  <c:y val="0.0445"/>
                </c:manualLayout>
              </c:layout>
              <c:dLblPos val="r"/>
              <c:showLegendKey val="0"/>
              <c:showVal val="1"/>
              <c:showBubbleSize val="0"/>
              <c:showCatName val="0"/>
              <c:showSerName val="0"/>
              <c:showPercent val="0"/>
            </c:dLbl>
            <c:dLbl>
              <c:idx val="13"/>
              <c:delete val="1"/>
            </c:dLbl>
            <c:dLbl>
              <c:idx val="14"/>
              <c:delete val="1"/>
            </c:dLbl>
            <c:dLbl>
              <c:idx val="15"/>
              <c:layout>
                <c:manualLayout>
                  <c:x val="-0.015"/>
                  <c:y val="0.055"/>
                </c:manualLayout>
              </c:layout>
              <c:dLblPos val="r"/>
              <c:showLegendKey val="0"/>
              <c:showVal val="1"/>
              <c:showBubbleSize val="0"/>
              <c:showCatName val="0"/>
              <c:showSerName val="0"/>
              <c:showPercent val="0"/>
            </c:dLbl>
            <c:dLbl>
              <c:idx val="16"/>
              <c:delete val="1"/>
            </c:dLbl>
            <c:dLbl>
              <c:idx val="17"/>
              <c:delete val="1"/>
            </c:dLbl>
            <c:dLbl>
              <c:idx val="18"/>
              <c:layout>
                <c:manualLayout>
                  <c:x val="-0.03975"/>
                  <c:y val="0.0465"/>
                </c:manualLayout>
              </c:layout>
              <c:dLblPos val="r"/>
              <c:showLegendKey val="0"/>
              <c:showVal val="1"/>
              <c:showBubbleSize val="0"/>
              <c:showCatName val="0"/>
              <c:showSerName val="0"/>
              <c:showPercent val="0"/>
            </c:dLbl>
            <c:dLbl>
              <c:idx val="19"/>
              <c:delete val="1"/>
            </c:dLbl>
            <c:dLbl>
              <c:idx val="20"/>
              <c:delete val="1"/>
            </c:dLbl>
            <c:dLbl>
              <c:idx val="21"/>
              <c:layout>
                <c:manualLayout>
                  <c:x val="-0.038"/>
                  <c:y val="0.03725"/>
                </c:manualLayout>
              </c:layout>
              <c:dLblPos val="r"/>
              <c:showLegendKey val="0"/>
              <c:showVal val="1"/>
              <c:showBubbleSize val="0"/>
              <c:showCatName val="0"/>
              <c:showSerName val="0"/>
              <c:showPercent val="0"/>
            </c:dLbl>
            <c:dLbl>
              <c:idx val="22"/>
              <c:delete val="1"/>
            </c:dLbl>
            <c:dLbl>
              <c:idx val="23"/>
              <c:delete val="1"/>
            </c:dLbl>
            <c:dLbl>
              <c:idx val="24"/>
              <c:layout>
                <c:manualLayout>
                  <c:x val="-0.0035"/>
                  <c:y val="0.04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chemeClr val="accent6">
                        <a:lumMod val="75000"/>
                      </a:schemeClr>
                    </a:solidFill>
                    <a:latin typeface="Calibri"/>
                    <a:ea typeface="Calibri"/>
                    <a:cs typeface="Calibri"/>
                  </a:defRPr>
                </a:pPr>
              </a:p>
            </c:txPr>
            <c:showLegendKey val="0"/>
            <c:showVal val="1"/>
            <c:showBubbleSize val="0"/>
            <c:showCatName val="0"/>
            <c:showSerName val="0"/>
            <c:showLeaderLines val="1"/>
            <c:showPercent val="0"/>
          </c:dLbls>
          <c:cat>
            <c:strRef>
              <c:f>data!$B$414:$Z$414</c:f>
              <c:strCache/>
            </c:strRef>
          </c:cat>
          <c:val>
            <c:numRef>
              <c:f>data!$B$415:$Z$415</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25"/>
                  <c:y val="-0.053"/>
                </c:manualLayout>
              </c:layout>
              <c:dLblPos val="r"/>
              <c:showLegendKey val="0"/>
              <c:showVal val="1"/>
              <c:showBubbleSize val="0"/>
              <c:showCatName val="0"/>
              <c:showSerName val="0"/>
              <c:showPercent val="0"/>
            </c:dLbl>
            <c:dLbl>
              <c:idx val="1"/>
              <c:delete val="1"/>
            </c:dLbl>
            <c:dLbl>
              <c:idx val="2"/>
              <c:delete val="1"/>
            </c:dLbl>
            <c:dLbl>
              <c:idx val="3"/>
              <c:layout>
                <c:manualLayout>
                  <c:x val="-0.04775"/>
                  <c:y val="-0.0485"/>
                </c:manualLayout>
              </c:layout>
              <c:dLblPos val="r"/>
              <c:showLegendKey val="0"/>
              <c:showVal val="1"/>
              <c:showBubbleSize val="0"/>
              <c:showCatName val="0"/>
              <c:showSerName val="0"/>
              <c:showPercent val="0"/>
            </c:dLbl>
            <c:dLbl>
              <c:idx val="4"/>
              <c:delete val="1"/>
            </c:dLbl>
            <c:dLbl>
              <c:idx val="5"/>
              <c:delete val="1"/>
            </c:dLbl>
            <c:dLbl>
              <c:idx val="6"/>
              <c:layout>
                <c:manualLayout>
                  <c:x val="-0.05425"/>
                  <c:y val="-0.0365"/>
                </c:manualLayout>
              </c:layout>
              <c:dLblPos val="r"/>
              <c:showLegendKey val="0"/>
              <c:showVal val="1"/>
              <c:showBubbleSize val="0"/>
              <c:showCatName val="0"/>
              <c:showSerName val="0"/>
              <c:showPercent val="0"/>
            </c:dLbl>
            <c:dLbl>
              <c:idx val="7"/>
              <c:delete val="1"/>
            </c:dLbl>
            <c:dLbl>
              <c:idx val="8"/>
              <c:delete val="1"/>
            </c:dLbl>
            <c:dLbl>
              <c:idx val="9"/>
              <c:layout>
                <c:manualLayout>
                  <c:x val="-0.06025"/>
                  <c:y val="-0.041"/>
                </c:manualLayout>
              </c:layout>
              <c:dLblPos val="r"/>
              <c:showLegendKey val="0"/>
              <c:showVal val="1"/>
              <c:showBubbleSize val="0"/>
              <c:showCatName val="0"/>
              <c:showSerName val="0"/>
              <c:showPercent val="0"/>
            </c:dLbl>
            <c:dLbl>
              <c:idx val="10"/>
              <c:delete val="1"/>
            </c:dLbl>
            <c:dLbl>
              <c:idx val="11"/>
              <c:delete val="1"/>
            </c:dLbl>
            <c:dLbl>
              <c:idx val="12"/>
              <c:layout>
                <c:manualLayout>
                  <c:x val="-0.02575"/>
                  <c:y val="-0.0385"/>
                </c:manualLayout>
              </c:layout>
              <c:dLblPos val="r"/>
              <c:showLegendKey val="0"/>
              <c:showVal val="1"/>
              <c:showBubbleSize val="0"/>
              <c:showCatName val="0"/>
              <c:showSerName val="0"/>
              <c:showPercent val="0"/>
            </c:dLbl>
            <c:dLbl>
              <c:idx val="13"/>
              <c:delete val="1"/>
            </c:dLbl>
            <c:dLbl>
              <c:idx val="14"/>
              <c:delete val="1"/>
            </c:dLbl>
            <c:dLbl>
              <c:idx val="15"/>
              <c:layout>
                <c:manualLayout>
                  <c:x val="-0.0285"/>
                  <c:y val="-0.037"/>
                </c:manualLayout>
              </c:layout>
              <c:dLblPos val="r"/>
              <c:showLegendKey val="0"/>
              <c:showVal val="1"/>
              <c:showBubbleSize val="0"/>
              <c:showCatName val="0"/>
              <c:showSerName val="0"/>
              <c:showPercent val="0"/>
            </c:dLbl>
            <c:dLbl>
              <c:idx val="16"/>
              <c:delete val="1"/>
            </c:dLbl>
            <c:dLbl>
              <c:idx val="17"/>
              <c:delete val="1"/>
            </c:dLbl>
            <c:dLbl>
              <c:idx val="18"/>
              <c:layout>
                <c:manualLayout>
                  <c:x val="-0.0285"/>
                  <c:y val="-0.0405"/>
                </c:manualLayout>
              </c:layout>
              <c:dLblPos val="r"/>
              <c:showLegendKey val="0"/>
              <c:showVal val="1"/>
              <c:showBubbleSize val="0"/>
              <c:showCatName val="0"/>
              <c:showSerName val="0"/>
              <c:showPercent val="0"/>
            </c:dLbl>
            <c:dLbl>
              <c:idx val="19"/>
              <c:delete val="1"/>
            </c:dLbl>
            <c:dLbl>
              <c:idx val="20"/>
              <c:delete val="1"/>
            </c:dLbl>
            <c:dLbl>
              <c:idx val="21"/>
              <c:layout>
                <c:manualLayout>
                  <c:x val="-0.0245"/>
                  <c:y val="-0.033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3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data!$B$414:$Z$414</c:f>
              <c:strCache/>
            </c:strRef>
          </c:cat>
          <c:val>
            <c:numRef>
              <c:f>data!$B$418:$Z$418</c:f>
              <c:numCache/>
            </c:numRef>
          </c:val>
          <c:smooth val="0"/>
        </c:ser>
        <c:axId val="24570998"/>
        <c:axId val="19812391"/>
      </c:lineChart>
      <c:dateAx>
        <c:axId val="24570998"/>
        <c:scaling>
          <c:orientation val="minMax"/>
        </c:scaling>
        <c:axPos val="b"/>
        <c:delete val="0"/>
        <c:numFmt formatCode="mmm/yy" sourceLinked="0"/>
        <c:majorTickMark val="out"/>
        <c:minorTickMark val="none"/>
        <c:tickLblPos val="nextTo"/>
        <c:spPr>
          <a:ln w="3175">
            <a:solidFill>
              <a:srgbClr val="2E638B"/>
            </a:solidFill>
            <a:prstDash val="solid"/>
          </a:ln>
        </c:spPr>
        <c:crossAx val="19812391"/>
        <c:crosses val="autoZero"/>
        <c:auto val="1"/>
        <c:baseTimeUnit val="months"/>
        <c:majorUnit val="3"/>
        <c:majorTimeUnit val="months"/>
        <c:minorUnit val="1"/>
        <c:minorTimeUnit val="days"/>
        <c:noMultiLvlLbl val="0"/>
      </c:dateAx>
      <c:valAx>
        <c:axId val="19812391"/>
        <c:scaling>
          <c:orientation val="minMax"/>
          <c:min val="0.4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24570998"/>
        <c:crosses val="autoZero"/>
        <c:crossBetween val="between"/>
        <c:dispUnits/>
        <c:majorUnit val="0.05"/>
      </c:valAx>
      <c:spPr>
        <a:solidFill>
          <a:srgbClr val="FFFFFF"/>
        </a:solidFill>
        <a:ln w="25400">
          <a:noFill/>
        </a:ln>
      </c:spPr>
    </c:plotArea>
    <c:legend>
      <c:legendPos val="b"/>
      <c:layout>
        <c:manualLayout>
          <c:xMode val="edge"/>
          <c:yMode val="edge"/>
          <c:x val="0.14325"/>
          <c:y val="0.85325"/>
          <c:w val="0.76525"/>
          <c:h val="0.103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425"/>
          <c:w val="0.89875"/>
          <c:h val="0.630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data!$B$427:$Z$427</c:f>
              <c:strCache/>
            </c:strRef>
          </c:cat>
          <c:val>
            <c:numRef>
              <c:f>data!$B$437:$Z$437</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data!$B$427:$Z$427</c:f>
              <c:strCache/>
            </c:strRef>
          </c:cat>
          <c:val>
            <c:numRef>
              <c:f>data!$B$436:$Z$436</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05"/>
                </c:manualLayout>
              </c:layout>
              <c:dLblPos val="r"/>
              <c:showLegendKey val="0"/>
              <c:showVal val="1"/>
              <c:showBubbleSize val="0"/>
              <c:showCatName val="0"/>
              <c:showSerName val="0"/>
              <c:showPercent val="0"/>
            </c:dLbl>
            <c:dLbl>
              <c:idx val="1"/>
              <c:delete val="1"/>
            </c:dLbl>
            <c:dLbl>
              <c:idx val="2"/>
              <c:delete val="1"/>
            </c:dLbl>
            <c:dLbl>
              <c:idx val="3"/>
              <c:layout>
                <c:manualLayout>
                  <c:x val="-0.0385"/>
                  <c:y val="0.03475"/>
                </c:manualLayout>
              </c:layout>
              <c:dLblPos val="r"/>
              <c:showLegendKey val="0"/>
              <c:showVal val="1"/>
              <c:showBubbleSize val="0"/>
              <c:showCatName val="0"/>
              <c:showSerName val="0"/>
              <c:showPercent val="0"/>
            </c:dLbl>
            <c:dLbl>
              <c:idx val="4"/>
              <c:delete val="1"/>
            </c:dLbl>
            <c:dLbl>
              <c:idx val="5"/>
              <c:delete val="1"/>
            </c:dLbl>
            <c:dLbl>
              <c:idx val="6"/>
              <c:layout>
                <c:manualLayout>
                  <c:x val="-0.03975"/>
                  <c:y val="0.03775"/>
                </c:manualLayout>
              </c:layout>
              <c:dLblPos val="r"/>
              <c:showLegendKey val="0"/>
              <c:showVal val="1"/>
              <c:showBubbleSize val="0"/>
              <c:showCatName val="0"/>
              <c:showSerName val="0"/>
              <c:showPercent val="0"/>
            </c:dLbl>
            <c:dLbl>
              <c:idx val="7"/>
              <c:delete val="1"/>
            </c:dLbl>
            <c:dLbl>
              <c:idx val="8"/>
              <c:delete val="1"/>
            </c:dLbl>
            <c:dLbl>
              <c:idx val="9"/>
              <c:layout>
                <c:manualLayout>
                  <c:x val="-0.04"/>
                  <c:y val="0.0322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4525"/>
                </c:manualLayout>
              </c:layout>
              <c:dLblPos val="r"/>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layout>
                <c:manualLayout>
                  <c:x val="-0.0385"/>
                  <c:y val="0.0685"/>
                </c:manualLayout>
              </c:layout>
              <c:dLblPos val="r"/>
              <c:showLegendKey val="0"/>
              <c:showVal val="1"/>
              <c:showBubbleSize val="0"/>
              <c:showCatName val="0"/>
              <c:showSerName val="0"/>
              <c:showPercent val="0"/>
            </c:dLbl>
            <c:dLbl>
              <c:idx val="19"/>
              <c:delete val="1"/>
            </c:dLbl>
            <c:dLbl>
              <c:idx val="20"/>
              <c:delete val="1"/>
            </c:dLbl>
            <c:dLbl>
              <c:idx val="21"/>
              <c:layout>
                <c:manualLayout>
                  <c:x val="-0.04375"/>
                  <c:y val="0.053"/>
                </c:manualLayout>
              </c:layout>
              <c:dLblPos val="r"/>
              <c:showLegendKey val="0"/>
              <c:showVal val="1"/>
              <c:showBubbleSize val="0"/>
              <c:showCatName val="0"/>
              <c:showSerName val="0"/>
              <c:showPercent val="0"/>
            </c:dLbl>
            <c:dLbl>
              <c:idx val="22"/>
              <c:layout>
                <c:manualLayout>
                  <c:x val="-0.28925"/>
                  <c:y val="0.053"/>
                </c:manualLayout>
              </c:layout>
              <c:dLblPos val="r"/>
              <c:showLegendKey val="0"/>
              <c:showVal val="1"/>
              <c:showBubbleSize val="0"/>
              <c:showCatName val="0"/>
              <c:showSerName val="0"/>
              <c:showPercent val="0"/>
            </c:dLbl>
            <c:dLbl>
              <c:idx val="23"/>
              <c:delete val="1"/>
            </c:dLbl>
            <c:dLbl>
              <c:idx val="24"/>
              <c:layout>
                <c:manualLayout>
                  <c:x val="0"/>
                  <c:y val="0.0602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chemeClr val="accent6">
                        <a:lumMod val="75000"/>
                      </a:schemeClr>
                    </a:solidFill>
                    <a:latin typeface="Calibri"/>
                    <a:ea typeface="Calibri"/>
                    <a:cs typeface="Calibri"/>
                  </a:defRPr>
                </a:pPr>
              </a:p>
            </c:txPr>
            <c:showLegendKey val="0"/>
            <c:showVal val="1"/>
            <c:showBubbleSize val="0"/>
            <c:showCatName val="0"/>
            <c:showSerName val="0"/>
            <c:showLeaderLines val="1"/>
            <c:showPercent val="0"/>
          </c:dLbls>
          <c:cat>
            <c:strRef>
              <c:f>data!$B$427:$Z$427</c:f>
              <c:strCache/>
            </c:strRef>
          </c:cat>
          <c:val>
            <c:numRef>
              <c:f>data!$B$428:$Z$428</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25"/>
                  <c:y val="-0.05125"/>
                </c:manualLayout>
              </c:layout>
              <c:dLblPos val="r"/>
              <c:showLegendKey val="0"/>
              <c:showVal val="1"/>
              <c:showBubbleSize val="0"/>
              <c:showCatName val="0"/>
              <c:showSerName val="0"/>
              <c:showPercent val="0"/>
            </c:dLbl>
            <c:dLbl>
              <c:idx val="1"/>
              <c:delete val="1"/>
            </c:dLbl>
            <c:dLbl>
              <c:idx val="2"/>
              <c:delete val="1"/>
            </c:dLbl>
            <c:dLbl>
              <c:idx val="3"/>
              <c:layout>
                <c:manualLayout>
                  <c:x val="-0.04675"/>
                  <c:y val="-0.04975"/>
                </c:manualLayout>
              </c:layout>
              <c:dLblPos val="r"/>
              <c:showLegendKey val="0"/>
              <c:showVal val="1"/>
              <c:showBubbleSize val="0"/>
              <c:showCatName val="0"/>
              <c:showSerName val="0"/>
              <c:showPercent val="0"/>
            </c:dLbl>
            <c:dLbl>
              <c:idx val="4"/>
              <c:delete val="1"/>
            </c:dLbl>
            <c:dLbl>
              <c:idx val="5"/>
              <c:delete val="1"/>
            </c:dLbl>
            <c:dLbl>
              <c:idx val="6"/>
              <c:layout>
                <c:manualLayout>
                  <c:x val="-0.047"/>
                  <c:y val="-0.0605"/>
                </c:manualLayout>
              </c:layout>
              <c:dLblPos val="r"/>
              <c:showLegendKey val="0"/>
              <c:showVal val="1"/>
              <c:showBubbleSize val="0"/>
              <c:showCatName val="0"/>
              <c:showSerName val="0"/>
              <c:showPercent val="0"/>
            </c:dLbl>
            <c:dLbl>
              <c:idx val="7"/>
              <c:delete val="1"/>
            </c:dLbl>
            <c:dLbl>
              <c:idx val="8"/>
              <c:delete val="1"/>
            </c:dLbl>
            <c:dLbl>
              <c:idx val="9"/>
              <c:layout>
                <c:manualLayout>
                  <c:x val="-0.053"/>
                  <c:y val="-0.0545"/>
                </c:manualLayout>
              </c:layout>
              <c:dLblPos val="r"/>
              <c:showLegendKey val="0"/>
              <c:showVal val="1"/>
              <c:showBubbleSize val="0"/>
              <c:showCatName val="0"/>
              <c:showSerName val="0"/>
              <c:showPercent val="0"/>
            </c:dLbl>
            <c:dLbl>
              <c:idx val="10"/>
              <c:delete val="1"/>
            </c:dLbl>
            <c:dLbl>
              <c:idx val="11"/>
              <c:delete val="1"/>
            </c:dLbl>
            <c:dLbl>
              <c:idx val="12"/>
              <c:layout>
                <c:manualLayout>
                  <c:x val="-0.03175"/>
                  <c:y val="-0.0375"/>
                </c:manualLayout>
              </c:layout>
              <c:dLblPos val="r"/>
              <c:showLegendKey val="0"/>
              <c:showVal val="1"/>
              <c:showBubbleSize val="0"/>
              <c:showCatName val="0"/>
              <c:showSerName val="0"/>
              <c:showPercent val="0"/>
            </c:dLbl>
            <c:dLbl>
              <c:idx val="13"/>
              <c:delete val="1"/>
            </c:dLbl>
            <c:dLbl>
              <c:idx val="14"/>
              <c:delete val="1"/>
            </c:dLbl>
            <c:dLbl>
              <c:idx val="15"/>
              <c:layout>
                <c:manualLayout>
                  <c:x val="-0.0305"/>
                  <c:y val="-0.04575"/>
                </c:manualLayout>
              </c:layout>
              <c:dLblPos val="r"/>
              <c:showLegendKey val="0"/>
              <c:showVal val="1"/>
              <c:showBubbleSize val="0"/>
              <c:showCatName val="0"/>
              <c:showSerName val="0"/>
              <c:showPercent val="0"/>
            </c:dLbl>
            <c:dLbl>
              <c:idx val="16"/>
              <c:delete val="1"/>
            </c:dLbl>
            <c:dLbl>
              <c:idx val="17"/>
              <c:delete val="1"/>
            </c:dLbl>
            <c:dLbl>
              <c:idx val="18"/>
              <c:layout>
                <c:manualLayout>
                  <c:x val="-0.0305"/>
                  <c:y val="-0.03525"/>
                </c:manualLayout>
              </c:layout>
              <c:dLblPos val="r"/>
              <c:showLegendKey val="0"/>
              <c:showVal val="1"/>
              <c:showBubbleSize val="0"/>
              <c:showCatName val="0"/>
              <c:showSerName val="0"/>
              <c:showPercent val="0"/>
            </c:dLbl>
            <c:dLbl>
              <c:idx val="19"/>
              <c:delete val="1"/>
            </c:dLbl>
            <c:dLbl>
              <c:idx val="20"/>
              <c:delete val="1"/>
            </c:dLbl>
            <c:dLbl>
              <c:idx val="21"/>
              <c:layout>
                <c:manualLayout>
                  <c:x val="-0.03625"/>
                  <c:y val="-0.0422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67"/>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data!$B$427:$Z$427</c:f>
              <c:strCache/>
            </c:strRef>
          </c:cat>
          <c:val>
            <c:numRef>
              <c:f>data!$B$431:$Z$431</c:f>
              <c:numCache/>
            </c:numRef>
          </c:val>
          <c:smooth val="0"/>
        </c:ser>
        <c:axId val="44093792"/>
        <c:axId val="61299809"/>
      </c:lineChart>
      <c:dateAx>
        <c:axId val="44093792"/>
        <c:scaling>
          <c:orientation val="minMax"/>
        </c:scaling>
        <c:axPos val="b"/>
        <c:delete val="0"/>
        <c:numFmt formatCode="mmm/yy" sourceLinked="0"/>
        <c:majorTickMark val="out"/>
        <c:minorTickMark val="none"/>
        <c:tickLblPos val="nextTo"/>
        <c:spPr>
          <a:ln w="3175">
            <a:solidFill>
              <a:srgbClr val="2E638B"/>
            </a:solidFill>
            <a:prstDash val="solid"/>
          </a:ln>
        </c:spPr>
        <c:crossAx val="61299809"/>
        <c:crosses val="autoZero"/>
        <c:auto val="1"/>
        <c:baseTimeUnit val="months"/>
        <c:majorUnit val="3"/>
        <c:majorTimeUnit val="months"/>
        <c:minorUnit val="1"/>
        <c:minorTimeUnit val="days"/>
        <c:noMultiLvlLbl val="0"/>
      </c:dateAx>
      <c:valAx>
        <c:axId val="61299809"/>
        <c:scaling>
          <c:orientation val="minMax"/>
          <c:min val="0.2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44093792"/>
        <c:crosses val="autoZero"/>
        <c:crossBetween val="between"/>
        <c:dispUnits/>
        <c:majorUnit val="0.05"/>
      </c:valAx>
      <c:spPr>
        <a:solidFill>
          <a:srgbClr val="FFFFFF"/>
        </a:solidFill>
        <a:ln w="25400">
          <a:noFill/>
        </a:ln>
      </c:spPr>
    </c:plotArea>
    <c:legend>
      <c:legendPos val="b"/>
      <c:layout>
        <c:manualLayout>
          <c:xMode val="edge"/>
          <c:yMode val="edge"/>
          <c:x val="0.145"/>
          <c:y val="0.84725"/>
          <c:w val="0.76875"/>
          <c:h val="0.1082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575"/>
          <c:w val="0.899"/>
          <c:h val="0.629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data!$B$440:$Z$440</c:f>
              <c:strCache/>
            </c:strRef>
          </c:cat>
          <c:val>
            <c:numRef>
              <c:f>data!$B$450:$Z$450</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data!$B$440:$Z$440</c:f>
              <c:strCache/>
            </c:strRef>
          </c:cat>
          <c:val>
            <c:numRef>
              <c:f>data!$B$449:$Z$449</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5125"/>
                </c:manualLayout>
              </c:layout>
              <c:dLblPos val="r"/>
              <c:showLegendKey val="0"/>
              <c:showVal val="1"/>
              <c:showBubbleSize val="0"/>
              <c:showCatName val="0"/>
              <c:showSerName val="0"/>
              <c:showPercent val="0"/>
            </c:dLbl>
            <c:dLbl>
              <c:idx val="1"/>
              <c:delete val="1"/>
            </c:dLbl>
            <c:dLbl>
              <c:idx val="2"/>
              <c:delete val="1"/>
            </c:dLbl>
            <c:dLbl>
              <c:idx val="3"/>
              <c:layout>
                <c:manualLayout>
                  <c:x val="-0.02525"/>
                  <c:y val="-0.0515"/>
                </c:manualLayout>
              </c:layout>
              <c:dLblPos val="r"/>
              <c:showLegendKey val="0"/>
              <c:showVal val="1"/>
              <c:showBubbleSize val="0"/>
              <c:showCatName val="0"/>
              <c:showSerName val="0"/>
              <c:showPercent val="0"/>
            </c:dLbl>
            <c:dLbl>
              <c:idx val="4"/>
              <c:delete val="1"/>
            </c:dLbl>
            <c:dLbl>
              <c:idx val="5"/>
              <c:delete val="1"/>
            </c:dLbl>
            <c:dLbl>
              <c:idx val="6"/>
              <c:layout>
                <c:manualLayout>
                  <c:x val="-0.02375"/>
                  <c:y val="-0.04375"/>
                </c:manualLayout>
              </c:layout>
              <c:dLblPos val="r"/>
              <c:showLegendKey val="0"/>
              <c:showVal val="1"/>
              <c:showBubbleSize val="0"/>
              <c:showCatName val="0"/>
              <c:showSerName val="0"/>
              <c:showPercent val="0"/>
            </c:dLbl>
            <c:dLbl>
              <c:idx val="7"/>
              <c:delete val="1"/>
            </c:dLbl>
            <c:dLbl>
              <c:idx val="8"/>
              <c:delete val="1"/>
            </c:dLbl>
            <c:dLbl>
              <c:idx val="9"/>
              <c:layout>
                <c:manualLayout>
                  <c:x val="-0.037"/>
                  <c:y val="-0.0455"/>
                </c:manualLayout>
              </c:layout>
              <c:dLblPos val="r"/>
              <c:showLegendKey val="0"/>
              <c:showVal val="1"/>
              <c:showBubbleSize val="0"/>
              <c:showCatName val="0"/>
              <c:showSerName val="0"/>
              <c:showPercent val="0"/>
            </c:dLbl>
            <c:dLbl>
              <c:idx val="10"/>
              <c:delete val="1"/>
            </c:dLbl>
            <c:dLbl>
              <c:idx val="11"/>
              <c:delete val="1"/>
            </c:dLbl>
            <c:dLbl>
              <c:idx val="12"/>
              <c:layout>
                <c:manualLayout>
                  <c:x val="-0.02575"/>
                  <c:y val="-0.052"/>
                </c:manualLayout>
              </c:layout>
              <c:dLblPos val="r"/>
              <c:showLegendKey val="0"/>
              <c:showVal val="1"/>
              <c:showBubbleSize val="0"/>
              <c:showCatName val="0"/>
              <c:showSerName val="0"/>
              <c:showPercent val="0"/>
            </c:dLbl>
            <c:dLbl>
              <c:idx val="13"/>
              <c:delete val="1"/>
            </c:dLbl>
            <c:dLbl>
              <c:idx val="14"/>
              <c:delete val="1"/>
            </c:dLbl>
            <c:dLbl>
              <c:idx val="15"/>
              <c:layout>
                <c:manualLayout>
                  <c:x val="-0.031"/>
                  <c:y val="-0.03525"/>
                </c:manualLayout>
              </c:layout>
              <c:dLblPos val="r"/>
              <c:showLegendKey val="0"/>
              <c:showVal val="1"/>
              <c:showBubbleSize val="0"/>
              <c:showCatName val="0"/>
              <c:showSerName val="0"/>
              <c:showPercent val="0"/>
            </c:dLbl>
            <c:dLbl>
              <c:idx val="16"/>
              <c:delete val="1"/>
            </c:dLbl>
            <c:dLbl>
              <c:idx val="17"/>
              <c:layout>
                <c:manualLayout>
                  <c:x val="-0.00925"/>
                  <c:y val="-0.03225"/>
                </c:manualLayout>
              </c:layout>
              <c:dLblPos val="r"/>
              <c:showLegendKey val="0"/>
              <c:showVal val="1"/>
              <c:showBubbleSize val="0"/>
              <c:showCatName val="0"/>
              <c:showSerName val="0"/>
              <c:showPercent val="0"/>
            </c:dLbl>
            <c:dLbl>
              <c:idx val="18"/>
              <c:delete val="1"/>
            </c:dLbl>
            <c:dLbl>
              <c:idx val="19"/>
              <c:delete val="1"/>
            </c:dLbl>
            <c:dLbl>
              <c:idx val="20"/>
              <c:layout>
                <c:manualLayout>
                  <c:x val="-0.01325"/>
                  <c:y val="-0.03575"/>
                </c:manualLayout>
              </c:layout>
              <c:dLblPos val="r"/>
              <c:showLegendKey val="0"/>
              <c:showVal val="1"/>
              <c:showBubbleSize val="0"/>
              <c:showCatName val="0"/>
              <c:showSerName val="0"/>
              <c:showPercent val="0"/>
            </c:dLbl>
            <c:dLbl>
              <c:idx val="21"/>
              <c:delete val="1"/>
            </c:dLbl>
            <c:dLbl>
              <c:idx val="22"/>
              <c:delete val="1"/>
            </c:dLbl>
            <c:dLbl>
              <c:idx val="23"/>
              <c:delete val="1"/>
            </c:dLbl>
            <c:dLbl>
              <c:idx val="24"/>
              <c:layout>
                <c:manualLayout>
                  <c:x val="0"/>
                  <c:y val="-0.035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chemeClr val="accent6">
                        <a:lumMod val="75000"/>
                      </a:schemeClr>
                    </a:solidFill>
                    <a:latin typeface="Calibri"/>
                    <a:ea typeface="Calibri"/>
                    <a:cs typeface="Calibri"/>
                  </a:defRPr>
                </a:pPr>
              </a:p>
            </c:txPr>
            <c:showLegendKey val="0"/>
            <c:showVal val="1"/>
            <c:showBubbleSize val="0"/>
            <c:showCatName val="0"/>
            <c:showSerName val="0"/>
            <c:showLeaderLines val="1"/>
            <c:showPercent val="0"/>
          </c:dLbls>
          <c:cat>
            <c:strRef>
              <c:f>data!$B$440:$Z$440</c:f>
              <c:strCache/>
            </c:strRef>
          </c:cat>
          <c:val>
            <c:numRef>
              <c:f>data!$B$441:$Z$441</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15"/>
                  <c:y val="0.06275"/>
                </c:manualLayout>
              </c:layout>
              <c:dLblPos val="r"/>
              <c:showLegendKey val="0"/>
              <c:showVal val="1"/>
              <c:showBubbleSize val="0"/>
              <c:showCatName val="0"/>
              <c:showSerName val="0"/>
              <c:showPercent val="0"/>
            </c:dLbl>
            <c:dLbl>
              <c:idx val="1"/>
              <c:delete val="1"/>
            </c:dLbl>
            <c:dLbl>
              <c:idx val="2"/>
              <c:delete val="1"/>
            </c:dLbl>
            <c:dLbl>
              <c:idx val="3"/>
              <c:layout>
                <c:manualLayout>
                  <c:x val="-0.0425"/>
                  <c:y val="0.04475"/>
                </c:manualLayout>
              </c:layout>
              <c:dLblPos val="r"/>
              <c:showLegendKey val="0"/>
              <c:showVal val="1"/>
              <c:showBubbleSize val="0"/>
              <c:showCatName val="0"/>
              <c:showSerName val="0"/>
              <c:showPercent val="0"/>
            </c:dLbl>
            <c:dLbl>
              <c:idx val="4"/>
              <c:delete val="1"/>
            </c:dLbl>
            <c:dLbl>
              <c:idx val="5"/>
              <c:delete val="1"/>
            </c:dLbl>
            <c:dLbl>
              <c:idx val="6"/>
              <c:layout>
                <c:manualLayout>
                  <c:x val="-0.04225"/>
                  <c:y val="0.0485"/>
                </c:manualLayout>
              </c:layout>
              <c:dLblPos val="r"/>
              <c:showLegendKey val="0"/>
              <c:showVal val="1"/>
              <c:showBubbleSize val="0"/>
              <c:showCatName val="0"/>
              <c:showSerName val="0"/>
              <c:showPercent val="0"/>
            </c:dLbl>
            <c:dLbl>
              <c:idx val="7"/>
              <c:delete val="1"/>
            </c:dLbl>
            <c:dLbl>
              <c:idx val="8"/>
              <c:delete val="1"/>
            </c:dLbl>
            <c:dLbl>
              <c:idx val="9"/>
              <c:layout>
                <c:manualLayout>
                  <c:x val="-0.04425"/>
                  <c:y val="0.04825"/>
                </c:manualLayout>
              </c:layout>
              <c:dLblPos val="r"/>
              <c:showLegendKey val="0"/>
              <c:showVal val="1"/>
              <c:showBubbleSize val="0"/>
              <c:showCatName val="0"/>
              <c:showSerName val="0"/>
              <c:showPercent val="0"/>
            </c:dLbl>
            <c:dLbl>
              <c:idx val="10"/>
              <c:delete val="1"/>
            </c:dLbl>
            <c:dLbl>
              <c:idx val="11"/>
              <c:delete val="1"/>
            </c:dLbl>
            <c:dLbl>
              <c:idx val="12"/>
              <c:layout>
                <c:manualLayout>
                  <c:x val="-0.0365"/>
                  <c:y val="0.0505"/>
                </c:manualLayout>
              </c:layout>
              <c:dLblPos val="r"/>
              <c:showLegendKey val="0"/>
              <c:showVal val="1"/>
              <c:showBubbleSize val="0"/>
              <c:showCatName val="0"/>
              <c:showSerName val="0"/>
              <c:showPercent val="0"/>
            </c:dLbl>
            <c:dLbl>
              <c:idx val="13"/>
              <c:delete val="1"/>
            </c:dLbl>
            <c:dLbl>
              <c:idx val="14"/>
              <c:delete val="1"/>
            </c:dLbl>
            <c:dLbl>
              <c:idx val="15"/>
              <c:layout>
                <c:manualLayout>
                  <c:x val="-0.04"/>
                  <c:y val="0.04325"/>
                </c:manualLayout>
              </c:layout>
              <c:dLblPos val="r"/>
              <c:showLegendKey val="0"/>
              <c:showVal val="1"/>
              <c:showBubbleSize val="0"/>
              <c:showCatName val="0"/>
              <c:showSerName val="0"/>
              <c:showPercent val="0"/>
            </c:dLbl>
            <c:dLbl>
              <c:idx val="16"/>
              <c:delete val="1"/>
            </c:dLbl>
            <c:dLbl>
              <c:idx val="17"/>
              <c:delete val="1"/>
            </c:dLbl>
            <c:dLbl>
              <c:idx val="18"/>
              <c:layout>
                <c:manualLayout>
                  <c:x val="-0.0475"/>
                  <c:y val="0.04325"/>
                </c:manualLayout>
              </c:layout>
              <c:dLblPos val="r"/>
              <c:showLegendKey val="0"/>
              <c:showVal val="1"/>
              <c:showBubbleSize val="0"/>
              <c:showCatName val="0"/>
              <c:showSerName val="0"/>
              <c:showPercent val="0"/>
            </c:dLbl>
            <c:dLbl>
              <c:idx val="19"/>
              <c:delete val="1"/>
            </c:dLbl>
            <c:dLbl>
              <c:idx val="20"/>
              <c:delete val="1"/>
            </c:dLbl>
            <c:dLbl>
              <c:idx val="21"/>
              <c:layout>
                <c:manualLayout>
                  <c:x val="-0.04"/>
                  <c:y val="0.039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6"/>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data!$B$440:$Z$440</c:f>
              <c:strCache/>
            </c:strRef>
          </c:cat>
          <c:val>
            <c:numRef>
              <c:f>data!$B$444:$Z$444</c:f>
              <c:numCache/>
            </c:numRef>
          </c:val>
          <c:smooth val="0"/>
        </c:ser>
        <c:axId val="14827370"/>
        <c:axId val="66337467"/>
      </c:lineChart>
      <c:dateAx>
        <c:axId val="14827370"/>
        <c:scaling>
          <c:orientation val="minMax"/>
        </c:scaling>
        <c:axPos val="b"/>
        <c:delete val="0"/>
        <c:numFmt formatCode="mmm/yy" sourceLinked="0"/>
        <c:majorTickMark val="out"/>
        <c:minorTickMark val="none"/>
        <c:tickLblPos val="nextTo"/>
        <c:spPr>
          <a:ln w="3175">
            <a:solidFill>
              <a:srgbClr val="2E638B"/>
            </a:solidFill>
            <a:prstDash val="solid"/>
          </a:ln>
        </c:spPr>
        <c:crossAx val="66337467"/>
        <c:crosses val="autoZero"/>
        <c:auto val="1"/>
        <c:baseTimeUnit val="months"/>
        <c:majorUnit val="3"/>
        <c:majorTimeUnit val="months"/>
        <c:minorUnit val="1"/>
        <c:minorTimeUnit val="days"/>
        <c:noMultiLvlLbl val="0"/>
      </c:dateAx>
      <c:valAx>
        <c:axId val="66337467"/>
        <c:scaling>
          <c:orientation val="minMax"/>
          <c:min val="0.1"/>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14827370"/>
        <c:crosses val="autoZero"/>
        <c:crossBetween val="between"/>
        <c:dispUnits/>
        <c:majorUnit val="0.05"/>
      </c:valAx>
      <c:spPr>
        <a:solidFill>
          <a:srgbClr val="FFFFFF"/>
        </a:solidFill>
        <a:ln w="25400">
          <a:noFill/>
        </a:ln>
      </c:spPr>
    </c:plotArea>
    <c:legend>
      <c:legendPos val="b"/>
      <c:layout>
        <c:manualLayout>
          <c:xMode val="edge"/>
          <c:yMode val="edge"/>
          <c:x val="0.1435"/>
          <c:y val="0.84425"/>
          <c:w val="0.767"/>
          <c:h val="0.110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079"/>
          <c:w val="0.8995"/>
          <c:h val="0.622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data!$B$453:$Z$453</c:f>
              <c:strCache/>
            </c:strRef>
          </c:cat>
          <c:val>
            <c:numRef>
              <c:f>data!$B$463:$Z$463</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data!$B$453:$Z$453</c:f>
              <c:strCache/>
            </c:strRef>
          </c:cat>
          <c:val>
            <c:numRef>
              <c:f>data!$B$462:$Z$462</c:f>
              <c:numCache/>
            </c:numRef>
          </c:val>
          <c:smooth val="0"/>
        </c:ser>
        <c:ser>
          <c:idx val="3"/>
          <c:order val="2"/>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15"/>
                  <c:y val="-0.0395"/>
                </c:manualLayout>
              </c:layout>
              <c:dLblPos val="r"/>
              <c:showLegendKey val="0"/>
              <c:showVal val="1"/>
              <c:showBubbleSize val="0"/>
              <c:showCatName val="0"/>
              <c:showSerName val="0"/>
              <c:showPercent val="0"/>
            </c:dLbl>
            <c:dLbl>
              <c:idx val="1"/>
              <c:delete val="1"/>
            </c:dLbl>
            <c:dLbl>
              <c:idx val="2"/>
              <c:delete val="1"/>
            </c:dLbl>
            <c:dLbl>
              <c:idx val="3"/>
              <c:layout>
                <c:manualLayout>
                  <c:x val="-0.04175"/>
                  <c:y val="-0.027"/>
                </c:manualLayout>
              </c:layout>
              <c:dLblPos val="r"/>
              <c:showLegendKey val="0"/>
              <c:showVal val="1"/>
              <c:showBubbleSize val="0"/>
              <c:showCatName val="0"/>
              <c:showSerName val="0"/>
              <c:showPercent val="0"/>
            </c:dLbl>
            <c:dLbl>
              <c:idx val="4"/>
              <c:delete val="1"/>
            </c:dLbl>
            <c:dLbl>
              <c:idx val="5"/>
              <c:delete val="1"/>
            </c:dLbl>
            <c:dLbl>
              <c:idx val="6"/>
              <c:layout>
                <c:manualLayout>
                  <c:x val="-0.03925"/>
                  <c:y val="-0.02975"/>
                </c:manualLayout>
              </c:layout>
              <c:dLblPos val="r"/>
              <c:showLegendKey val="0"/>
              <c:showVal val="1"/>
              <c:showBubbleSize val="0"/>
              <c:showCatName val="0"/>
              <c:showSerName val="0"/>
              <c:showPercent val="0"/>
            </c:dLbl>
            <c:dLbl>
              <c:idx val="7"/>
              <c:delete val="1"/>
            </c:dLbl>
            <c:dLbl>
              <c:idx val="8"/>
              <c:delete val="1"/>
            </c:dLbl>
            <c:dLbl>
              <c:idx val="9"/>
              <c:layout>
                <c:manualLayout>
                  <c:x val="-0.043"/>
                  <c:y val="-0.0315"/>
                </c:manualLayout>
              </c:layout>
              <c:dLblPos val="r"/>
              <c:showLegendKey val="0"/>
              <c:showVal val="1"/>
              <c:showBubbleSize val="0"/>
              <c:showCatName val="0"/>
              <c:showSerName val="0"/>
              <c:showPercent val="0"/>
            </c:dLbl>
            <c:dLbl>
              <c:idx val="10"/>
              <c:delete val="1"/>
            </c:dLbl>
            <c:dLbl>
              <c:idx val="11"/>
              <c:delete val="1"/>
            </c:dLbl>
            <c:dLbl>
              <c:idx val="12"/>
              <c:layout>
                <c:manualLayout>
                  <c:x val="-0.04025"/>
                  <c:y val="-0.04025"/>
                </c:manualLayout>
              </c:layout>
              <c:dLblPos val="r"/>
              <c:showLegendKey val="0"/>
              <c:showVal val="1"/>
              <c:showBubbleSize val="0"/>
              <c:showCatName val="0"/>
              <c:showSerName val="0"/>
              <c:showPercent val="0"/>
            </c:dLbl>
            <c:dLbl>
              <c:idx val="13"/>
              <c:delete val="1"/>
            </c:dLbl>
            <c:dLbl>
              <c:idx val="14"/>
              <c:delete val="1"/>
            </c:dLbl>
            <c:dLbl>
              <c:idx val="15"/>
              <c:layout>
                <c:manualLayout>
                  <c:x val="-0.03975"/>
                  <c:y val="-0.029"/>
                </c:manualLayout>
              </c:layout>
              <c:dLblPos val="r"/>
              <c:showLegendKey val="0"/>
              <c:showVal val="1"/>
              <c:showBubbleSize val="0"/>
              <c:showCatName val="0"/>
              <c:showSerName val="0"/>
              <c:showPercent val="0"/>
            </c:dLbl>
            <c:dLbl>
              <c:idx val="16"/>
              <c:delete val="1"/>
            </c:dLbl>
            <c:dLbl>
              <c:idx val="17"/>
              <c:delete val="1"/>
            </c:dLbl>
            <c:dLbl>
              <c:idx val="18"/>
              <c:layout>
                <c:manualLayout>
                  <c:x val="-0.03775"/>
                  <c:y val="-0.051"/>
                </c:manualLayout>
              </c:layout>
              <c:dLblPos val="r"/>
              <c:showLegendKey val="0"/>
              <c:showVal val="1"/>
              <c:showBubbleSize val="0"/>
              <c:showCatName val="0"/>
              <c:showSerName val="0"/>
              <c:showPercent val="0"/>
            </c:dLbl>
            <c:dLbl>
              <c:idx val="19"/>
              <c:delete val="1"/>
            </c:dLbl>
            <c:dLbl>
              <c:idx val="20"/>
              <c:delete val="1"/>
            </c:dLbl>
            <c:dLbl>
              <c:idx val="21"/>
              <c:layout>
                <c:manualLayout>
                  <c:x val="-0.034"/>
                  <c:y val="-0.054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4"/>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data!$B$453:$Z$453</c:f>
              <c:strCache/>
            </c:strRef>
          </c:cat>
          <c:val>
            <c:numRef>
              <c:f>data!$B$457:$Z$457</c:f>
              <c:numCache/>
            </c:numRef>
          </c:val>
          <c:smooth val="0"/>
        </c:ser>
        <c:ser>
          <c:idx val="2"/>
          <c:order val="3"/>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27"/>
                  <c:y val="0.05425"/>
                </c:manualLayout>
              </c:layout>
              <c:dLblPos val="r"/>
              <c:showLegendKey val="0"/>
              <c:showVal val="1"/>
              <c:showBubbleSize val="0"/>
              <c:showCatName val="0"/>
              <c:showSerName val="0"/>
              <c:showPercent val="0"/>
            </c:dLbl>
            <c:dLbl>
              <c:idx val="1"/>
              <c:delete val="1"/>
            </c:dLbl>
            <c:dLbl>
              <c:idx val="2"/>
              <c:delete val="1"/>
            </c:dLbl>
            <c:dLbl>
              <c:idx val="3"/>
              <c:layout>
                <c:manualLayout>
                  <c:x val="-0.04225"/>
                  <c:y val="0.0435"/>
                </c:manualLayout>
              </c:layout>
              <c:dLblPos val="r"/>
              <c:showLegendKey val="0"/>
              <c:showVal val="1"/>
              <c:showBubbleSize val="0"/>
              <c:showCatName val="0"/>
              <c:showSerName val="0"/>
              <c:showPercent val="0"/>
            </c:dLbl>
            <c:dLbl>
              <c:idx val="4"/>
              <c:delete val="1"/>
            </c:dLbl>
            <c:dLbl>
              <c:idx val="5"/>
              <c:delete val="1"/>
            </c:dLbl>
            <c:dLbl>
              <c:idx val="6"/>
              <c:layout>
                <c:manualLayout>
                  <c:x val="-0.05225"/>
                  <c:y val="0.04275"/>
                </c:manualLayout>
              </c:layout>
              <c:dLblPos val="r"/>
              <c:showLegendKey val="0"/>
              <c:showVal val="1"/>
              <c:showBubbleSize val="0"/>
              <c:showCatName val="0"/>
              <c:showSerName val="0"/>
              <c:showPercent val="0"/>
            </c:dLbl>
            <c:dLbl>
              <c:idx val="7"/>
              <c:delete val="1"/>
            </c:dLbl>
            <c:dLbl>
              <c:idx val="8"/>
              <c:delete val="1"/>
            </c:dLbl>
            <c:dLbl>
              <c:idx val="9"/>
              <c:layout>
                <c:manualLayout>
                  <c:x val="-0.0445"/>
                  <c:y val="0.05375"/>
                </c:manualLayout>
              </c:layout>
              <c:dLblPos val="r"/>
              <c:showLegendKey val="0"/>
              <c:showVal val="1"/>
              <c:showBubbleSize val="0"/>
              <c:showCatName val="0"/>
              <c:showSerName val="0"/>
              <c:showPercent val="0"/>
            </c:dLbl>
            <c:dLbl>
              <c:idx val="10"/>
              <c:delete val="1"/>
            </c:dLbl>
            <c:dLbl>
              <c:idx val="11"/>
              <c:delete val="1"/>
            </c:dLbl>
            <c:dLbl>
              <c:idx val="12"/>
              <c:layout>
                <c:manualLayout>
                  <c:x val="-0.03525"/>
                  <c:y val="0.05"/>
                </c:manualLayout>
              </c:layout>
              <c:dLblPos val="r"/>
              <c:showLegendKey val="0"/>
              <c:showVal val="1"/>
              <c:showBubbleSize val="0"/>
              <c:showCatName val="0"/>
              <c:showSerName val="0"/>
              <c:showPercent val="0"/>
            </c:dLbl>
            <c:dLbl>
              <c:idx val="13"/>
              <c:delete val="1"/>
            </c:dLbl>
            <c:dLbl>
              <c:idx val="14"/>
              <c:delete val="1"/>
            </c:dLbl>
            <c:dLbl>
              <c:idx val="15"/>
              <c:layout>
                <c:manualLayout>
                  <c:x val="-0.047"/>
                  <c:y val="0.0545"/>
                </c:manualLayout>
              </c:layout>
              <c:dLblPos val="r"/>
              <c:showLegendKey val="0"/>
              <c:showVal val="1"/>
              <c:showBubbleSize val="0"/>
              <c:showCatName val="0"/>
              <c:showSerName val="0"/>
              <c:showPercent val="0"/>
            </c:dLbl>
            <c:dLbl>
              <c:idx val="16"/>
              <c:delete val="1"/>
            </c:dLbl>
            <c:dLbl>
              <c:idx val="17"/>
              <c:delete val="1"/>
            </c:dLbl>
            <c:dLbl>
              <c:idx val="18"/>
              <c:layout>
                <c:manualLayout>
                  <c:x val="-0.04325"/>
                  <c:y val="0.04925"/>
                </c:manualLayout>
              </c:layout>
              <c:dLblPos val="r"/>
              <c:showLegendKey val="0"/>
              <c:showVal val="1"/>
              <c:showBubbleSize val="0"/>
              <c:showCatName val="0"/>
              <c:showSerName val="0"/>
              <c:showPercent val="0"/>
            </c:dLbl>
            <c:dLbl>
              <c:idx val="19"/>
              <c:delete val="1"/>
            </c:dLbl>
            <c:dLbl>
              <c:idx val="20"/>
              <c:delete val="1"/>
            </c:dLbl>
            <c:dLbl>
              <c:idx val="21"/>
              <c:layout>
                <c:manualLayout>
                  <c:x val="-0.03775"/>
                  <c:y val="0.043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4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chemeClr val="accent6">
                        <a:lumMod val="75000"/>
                      </a:schemeClr>
                    </a:solidFill>
                    <a:latin typeface="Calibri"/>
                    <a:ea typeface="Calibri"/>
                    <a:cs typeface="Calibri"/>
                  </a:defRPr>
                </a:pPr>
              </a:p>
            </c:txPr>
            <c:showLegendKey val="0"/>
            <c:showVal val="1"/>
            <c:showBubbleSize val="0"/>
            <c:showCatName val="0"/>
            <c:showSerName val="0"/>
            <c:showLeaderLines val="1"/>
            <c:showPercent val="0"/>
          </c:dLbls>
          <c:cat>
            <c:strRef>
              <c:f>data!$B$453:$Z$453</c:f>
              <c:strCache/>
            </c:strRef>
          </c:cat>
          <c:val>
            <c:numRef>
              <c:f>data!$B$454:$Z$454</c:f>
              <c:numCache/>
            </c:numRef>
          </c:val>
          <c:smooth val="0"/>
        </c:ser>
        <c:axId val="60166292"/>
        <c:axId val="4625717"/>
      </c:lineChart>
      <c:dateAx>
        <c:axId val="60166292"/>
        <c:scaling>
          <c:orientation val="minMax"/>
        </c:scaling>
        <c:axPos val="b"/>
        <c:delete val="0"/>
        <c:numFmt formatCode="mmm/yy" sourceLinked="0"/>
        <c:majorTickMark val="out"/>
        <c:minorTickMark val="none"/>
        <c:tickLblPos val="nextTo"/>
        <c:spPr>
          <a:ln w="3175">
            <a:solidFill>
              <a:srgbClr val="2E638B"/>
            </a:solidFill>
            <a:prstDash val="solid"/>
          </a:ln>
        </c:spPr>
        <c:crossAx val="4625717"/>
        <c:crosses val="autoZero"/>
        <c:auto val="1"/>
        <c:baseTimeUnit val="months"/>
        <c:majorUnit val="3"/>
        <c:majorTimeUnit val="months"/>
        <c:minorUnit val="1"/>
        <c:minorTimeUnit val="days"/>
        <c:noMultiLvlLbl val="0"/>
      </c:dateAx>
      <c:valAx>
        <c:axId val="4625717"/>
        <c:scaling>
          <c:orientation val="minMax"/>
          <c:min val="0.1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60166292"/>
        <c:crosses val="autoZero"/>
        <c:crossBetween val="between"/>
        <c:dispUnits/>
        <c:majorUnit val="0.05"/>
      </c:valAx>
      <c:spPr>
        <a:solidFill>
          <a:srgbClr val="FFFFFF"/>
        </a:solidFill>
        <a:ln w="25400">
          <a:noFill/>
        </a:ln>
      </c:spPr>
    </c:plotArea>
    <c:legend>
      <c:legendPos val="b"/>
      <c:layout>
        <c:manualLayout>
          <c:xMode val="edge"/>
          <c:yMode val="edge"/>
          <c:x val="0.14525"/>
          <c:y val="0.84425"/>
          <c:w val="0.7635"/>
          <c:h val="0.111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data!$B$466:$Z$466</c:f>
              <c:strCache/>
            </c:strRef>
          </c:cat>
          <c:val>
            <c:numRef>
              <c:f>data!$B$474:$Z$474</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data!$B$466:$Z$466</c:f>
              <c:strCache/>
            </c:strRef>
          </c:cat>
          <c:val>
            <c:numRef>
              <c:f>data!$B$473:$Z$473</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55"/>
                  <c:y val="-0.044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4"/>
                  <c:y val="-0.036"/>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38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357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0625"/>
                  <c:y val="0.060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
                  <c:y val="0.041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data!$B$466:$Z$466</c:f>
              <c:strCache/>
            </c:strRef>
          </c:cat>
          <c:val>
            <c:numRef>
              <c:f>data!$B$467:$Z$467</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3525"/>
                  <c:y val="0.04075"/>
                </c:manualLayout>
              </c:layout>
              <c:dLblPos val="r"/>
              <c:showLegendKey val="0"/>
              <c:showVal val="1"/>
              <c:showBubbleSize val="0"/>
              <c:showCatName val="0"/>
              <c:showSerName val="0"/>
              <c:showPercent val="0"/>
            </c:dLbl>
            <c:dLbl>
              <c:idx val="1"/>
              <c:delete val="1"/>
            </c:dLbl>
            <c:dLbl>
              <c:idx val="2"/>
              <c:delete val="1"/>
            </c:dLbl>
            <c:dLbl>
              <c:idx val="3"/>
              <c:layout>
                <c:manualLayout>
                  <c:x val="-0.0435"/>
                  <c:y val="0.0465"/>
                </c:manualLayout>
              </c:layout>
              <c:dLblPos val="r"/>
              <c:showLegendKey val="0"/>
              <c:showVal val="1"/>
              <c:showBubbleSize val="0"/>
              <c:showCatName val="0"/>
              <c:showSerName val="0"/>
              <c:showPercent val="0"/>
            </c:dLbl>
            <c:dLbl>
              <c:idx val="4"/>
              <c:delete val="1"/>
            </c:dLbl>
            <c:dLbl>
              <c:idx val="5"/>
              <c:delete val="1"/>
            </c:dLbl>
            <c:dLbl>
              <c:idx val="6"/>
              <c:layout>
                <c:manualLayout>
                  <c:x val="-0.0342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85"/>
                  <c:y val="-0.0375"/>
                </c:manualLayout>
              </c:layout>
              <c:dLblPos val="r"/>
              <c:showLegendKey val="0"/>
              <c:showVal val="1"/>
              <c:showBubbleSize val="0"/>
              <c:showCatName val="0"/>
              <c:showSerName val="0"/>
              <c:showPercent val="0"/>
            </c:dLbl>
            <c:dLbl>
              <c:idx val="16"/>
              <c:delete val="1"/>
            </c:dLbl>
            <c:dLbl>
              <c:idx val="17"/>
              <c:delete val="1"/>
            </c:dLbl>
            <c:dLbl>
              <c:idx val="18"/>
              <c:layout>
                <c:manualLayout>
                  <c:x val="-0.03775"/>
                  <c:y val="-0.04675"/>
                </c:manualLayout>
              </c:layout>
              <c:dLblPos val="r"/>
              <c:showLegendKey val="0"/>
              <c:showVal val="1"/>
              <c:showBubbleSize val="0"/>
              <c:showCatName val="0"/>
              <c:showSerName val="0"/>
              <c:showPercent val="0"/>
            </c:dLbl>
            <c:dLbl>
              <c:idx val="19"/>
              <c:delete val="1"/>
            </c:dLbl>
            <c:dLbl>
              <c:idx val="20"/>
              <c:delete val="1"/>
            </c:dLbl>
            <c:dLbl>
              <c:idx val="21"/>
              <c:layout>
                <c:manualLayout>
                  <c:x val="-0.03125"/>
                  <c:y val="-0.03"/>
                </c:manualLayout>
              </c:layout>
              <c:dLblPos val="r"/>
              <c:showLegendKey val="0"/>
              <c:showVal val="1"/>
              <c:showBubbleSize val="0"/>
              <c:showCatName val="0"/>
              <c:showSerName val="0"/>
              <c:showPercent val="0"/>
            </c:dLbl>
            <c:dLbl>
              <c:idx val="22"/>
              <c:delete val="1"/>
            </c:dLbl>
            <c:dLbl>
              <c:idx val="23"/>
              <c:delete val="1"/>
            </c:dLbl>
            <c:dLbl>
              <c:idx val="24"/>
              <c:layout>
                <c:manualLayout>
                  <c:x val="-0.00825"/>
                  <c:y val="-0.039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data!$B$466:$Z$466</c:f>
              <c:strCache/>
            </c:strRef>
          </c:cat>
          <c:val>
            <c:numRef>
              <c:f>data!$B$470:$Z$470</c:f>
              <c:numCache/>
            </c:numRef>
          </c:val>
          <c:smooth val="0"/>
        </c:ser>
        <c:axId val="41631454"/>
        <c:axId val="39138767"/>
      </c:lineChart>
      <c:dateAx>
        <c:axId val="41631454"/>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39138767"/>
        <c:crosses val="autoZero"/>
        <c:auto val="1"/>
        <c:baseTimeUnit val="months"/>
        <c:majorUnit val="3"/>
        <c:majorTimeUnit val="months"/>
        <c:minorUnit val="3"/>
        <c:minorTimeUnit val="days"/>
        <c:noMultiLvlLbl val="0"/>
      </c:dateAx>
      <c:valAx>
        <c:axId val="39138767"/>
        <c:scaling>
          <c:orientation val="minMax"/>
          <c:min val="0.3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41631454"/>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data!$E$466:$Z$466</c:f>
              <c:strCache/>
            </c:strRef>
          </c:cat>
          <c:val>
            <c:numRef>
              <c:f>data!$E$485:$Z$485</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data!$E$466:$Z$466</c:f>
              <c:strCache/>
            </c:strRef>
          </c:cat>
          <c:val>
            <c:numRef>
              <c:f>data!$E$484:$Z$484</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175"/>
                  <c:y val="-0.060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38"/>
                  <c:y val="-0.0327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925"/>
                  <c:y val="-0.043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3475"/>
                  <c:y val="-0.0327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355"/>
                  <c:y val="0.047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1" i="0" u="none" baseline="0">
                      <a:solidFill>
                        <a:schemeClr val="accent6">
                          <a:lumMod val="75000"/>
                        </a:schemeClr>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data!$E$466:$Z$466</c:f>
              <c:strCache/>
            </c:strRef>
          </c:cat>
          <c:val>
            <c:numRef>
              <c:f>data!$E$477:$Z$477</c:f>
              <c:numCache/>
            </c:numRef>
          </c:val>
          <c:smooth val="0"/>
        </c:ser>
        <c:ser>
          <c:idx val="3"/>
          <c:order val="3"/>
          <c:tx>
            <c:v>% Uitstroom 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315"/>
                  <c:y val="0.0375"/>
                </c:manualLayout>
              </c:layout>
              <c:dLblPos val="r"/>
              <c:showLegendKey val="0"/>
              <c:showVal val="1"/>
              <c:showBubbleSize val="0"/>
              <c:showCatName val="0"/>
              <c:showSerName val="0"/>
              <c:showPercent val="0"/>
            </c:dLbl>
            <c:dLbl>
              <c:idx val="1"/>
              <c:delete val="1"/>
            </c:dLbl>
            <c:dLbl>
              <c:idx val="2"/>
              <c:delete val="1"/>
            </c:dLbl>
            <c:dLbl>
              <c:idx val="3"/>
              <c:layout>
                <c:manualLayout>
                  <c:x val="-0.034"/>
                  <c:y val="0.0465"/>
                </c:manualLayout>
              </c:layout>
              <c:dLblPos val="r"/>
              <c:showLegendKey val="0"/>
              <c:showVal val="1"/>
              <c:showBubbleSize val="0"/>
              <c:showCatName val="0"/>
              <c:showSerName val="0"/>
              <c:showPercent val="0"/>
            </c:dLbl>
            <c:dLbl>
              <c:idx val="4"/>
              <c:delete val="1"/>
            </c:dLbl>
            <c:dLbl>
              <c:idx val="5"/>
              <c:delete val="1"/>
            </c:dLbl>
            <c:dLbl>
              <c:idx val="6"/>
              <c:layout>
                <c:manualLayout>
                  <c:x val="-0.03225"/>
                  <c:y val="0.04625"/>
                </c:manualLayout>
              </c:layout>
              <c:dLblPos val="r"/>
              <c:showLegendKey val="0"/>
              <c:showVal val="1"/>
              <c:showBubbleSize val="0"/>
              <c:showCatName val="0"/>
              <c:showSerName val="0"/>
              <c:showPercent val="0"/>
            </c:dLbl>
            <c:dLbl>
              <c:idx val="7"/>
              <c:delete val="1"/>
            </c:dLbl>
            <c:dLbl>
              <c:idx val="8"/>
              <c:delete val="1"/>
            </c:dLbl>
            <c:dLbl>
              <c:idx val="9"/>
              <c:layout>
                <c:manualLayout>
                  <c:x val="-0.03975"/>
                  <c:y val="0.04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4625"/>
                </c:manualLayout>
              </c:layout>
              <c:dLblPos val="r"/>
              <c:showLegendKey val="0"/>
              <c:showVal val="1"/>
              <c:showBubbleSize val="0"/>
              <c:showCatName val="0"/>
              <c:showSerName val="0"/>
              <c:showPercent val="0"/>
            </c:dLbl>
            <c:dLbl>
              <c:idx val="13"/>
              <c:delete val="1"/>
            </c:dLbl>
            <c:dLbl>
              <c:idx val="14"/>
              <c:delete val="1"/>
            </c:dLbl>
            <c:dLbl>
              <c:idx val="15"/>
              <c:layout>
                <c:manualLayout>
                  <c:x val="-0.031"/>
                  <c:y val="-0.04075"/>
                </c:manualLayout>
              </c:layout>
              <c:dLblPos val="r"/>
              <c:showLegendKey val="0"/>
              <c:showVal val="1"/>
              <c:showBubbleSize val="0"/>
              <c:showCatName val="0"/>
              <c:showSerName val="0"/>
              <c:showPercent val="0"/>
            </c:dLbl>
            <c:dLbl>
              <c:idx val="16"/>
              <c:delete val="1"/>
            </c:dLbl>
            <c:dLbl>
              <c:idx val="17"/>
              <c:delete val="1"/>
            </c:dLbl>
            <c:dLbl>
              <c:idx val="18"/>
              <c:layout>
                <c:manualLayout>
                  <c:x val="-0.032"/>
                  <c:y val="-0.037"/>
                </c:manualLayout>
              </c:layout>
              <c:dLblPos val="r"/>
              <c:showLegendKey val="0"/>
              <c:showVal val="1"/>
              <c:showBubbleSize val="0"/>
              <c:showCatName val="0"/>
              <c:showSerName val="0"/>
              <c:showPercent val="0"/>
            </c:dLbl>
            <c:dLbl>
              <c:idx val="19"/>
              <c:delete val="1"/>
            </c:dLbl>
            <c:dLbl>
              <c:idx val="20"/>
              <c:delete val="1"/>
            </c:dLbl>
            <c:dLbl>
              <c:idx val="21"/>
              <c:layout>
                <c:manualLayout>
                  <c:x val="-0.01025"/>
                  <c:y val="-0.0365"/>
                </c:manualLayout>
              </c:layout>
              <c:dLblPos val="r"/>
              <c:showLegendKey val="0"/>
              <c:showVal val="1"/>
              <c:showBubbleSize val="0"/>
              <c:showCatName val="0"/>
              <c:showSerName val="0"/>
              <c:showPercent val="0"/>
            </c:dLbl>
            <c:dLbl>
              <c:idx val="22"/>
              <c:delete val="1"/>
            </c:dLbl>
            <c:dLbl>
              <c:idx val="23"/>
              <c:delete val="1"/>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data!$E$466:$Z$466</c:f>
              <c:strCache/>
            </c:strRef>
          </c:cat>
          <c:val>
            <c:numRef>
              <c:f>data!$C$480:$Z$480</c:f>
              <c:numCache/>
            </c:numRef>
          </c:val>
          <c:smooth val="0"/>
        </c:ser>
        <c:axId val="16704584"/>
        <c:axId val="16123529"/>
      </c:lineChart>
      <c:dateAx>
        <c:axId val="16704584"/>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16123529"/>
        <c:crosses val="autoZero"/>
        <c:auto val="1"/>
        <c:baseTimeUnit val="months"/>
        <c:majorUnit val="3"/>
        <c:majorTimeUnit val="months"/>
        <c:minorUnit val="3"/>
        <c:minorTimeUnit val="days"/>
        <c:noMultiLvlLbl val="0"/>
      </c:dateAx>
      <c:valAx>
        <c:axId val="16123529"/>
        <c:scaling>
          <c:orientation val="minMax"/>
          <c:min val="0.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16704584"/>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7075372"/>
        <c:axId val="65242893"/>
      </c:barChart>
      <c:catAx>
        <c:axId val="3707537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242893"/>
        <c:crosses val="autoZero"/>
        <c:auto val="1"/>
        <c:lblOffset val="100"/>
        <c:tickLblSkip val="3"/>
        <c:noMultiLvlLbl val="0"/>
      </c:catAx>
      <c:valAx>
        <c:axId val="6524289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707537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15"/>
          <c:y val="0.09925"/>
          <c:w val="0.96125"/>
          <c:h val="0.736"/>
        </c:manualLayout>
      </c:layout>
      <c:barChart>
        <c:barDir val="col"/>
        <c:grouping val="clustered"/>
        <c:varyColors val="0"/>
        <c:ser>
          <c:idx val="0"/>
          <c:order val="0"/>
          <c:tx>
            <c:v>aantal</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5"/>
                  <c:y val="0.094"/>
                </c:manualLayout>
              </c:layout>
              <c:dLblPos val="outEnd"/>
              <c:showLegendKey val="0"/>
              <c:showVal val="1"/>
              <c:showBubbleSize val="0"/>
              <c:showCatName val="0"/>
              <c:showSerName val="0"/>
              <c:showPercent val="0"/>
            </c:dLbl>
            <c:dLbl>
              <c:idx val="1"/>
              <c:layout>
                <c:manualLayout>
                  <c:x val="0.00175"/>
                  <c:y val="0.071"/>
                </c:manualLayout>
              </c:layout>
              <c:dLblPos val="outEnd"/>
              <c:showLegendKey val="0"/>
              <c:showVal val="1"/>
              <c:showBubbleSize val="0"/>
              <c:showCatName val="0"/>
              <c:showSerName val="0"/>
              <c:showPercent val="0"/>
            </c:dLbl>
            <c:dLbl>
              <c:idx val="2"/>
              <c:layout>
                <c:manualLayout>
                  <c:x val="0.00525"/>
                  <c:y val="0.105"/>
                </c:manualLayout>
              </c:layout>
              <c:dLblPos val="outEnd"/>
              <c:showLegendKey val="0"/>
              <c:showVal val="1"/>
              <c:showBubbleSize val="0"/>
              <c:showCatName val="0"/>
              <c:showSerName val="0"/>
              <c:showPercent val="0"/>
            </c:dLbl>
            <c:dLbl>
              <c:idx val="3"/>
              <c:layout>
                <c:manualLayout>
                  <c:x val="-0.00075"/>
                  <c:y val="0.11275"/>
                </c:manualLayout>
              </c:layout>
              <c:dLblPos val="outEnd"/>
              <c:showLegendKey val="0"/>
              <c:showVal val="1"/>
              <c:showBubbleSize val="0"/>
              <c:showCatName val="0"/>
              <c:showSerName val="0"/>
              <c:showPercent val="0"/>
            </c:dLbl>
            <c:dLbl>
              <c:idx val="4"/>
              <c:layout>
                <c:manualLayout>
                  <c:x val="0.0055"/>
                  <c:y val="0.0995"/>
                </c:manualLayout>
              </c:layout>
              <c:dLblPos val="outEnd"/>
              <c:showLegendKey val="0"/>
              <c:showVal val="1"/>
              <c:showBubbleSize val="0"/>
              <c:showCatName val="0"/>
              <c:showSerName val="0"/>
              <c:showPercent val="0"/>
            </c:dLbl>
            <c:dLbl>
              <c:idx val="5"/>
              <c:layout>
                <c:manualLayout>
                  <c:x val="0.0015"/>
                  <c:y val="0.07425"/>
                </c:manualLayout>
              </c:layout>
              <c:dLblPos val="outEnd"/>
              <c:showLegendKey val="0"/>
              <c:showVal val="1"/>
              <c:showBubbleSize val="0"/>
              <c:showCatName val="0"/>
              <c:showSerName val="0"/>
              <c:showPercent val="0"/>
            </c:dLbl>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numRef>
              <c:f>data!$B$517:$G$517</c:f>
              <c:numCache/>
            </c:numRef>
          </c:cat>
          <c:val>
            <c:numRef>
              <c:f>data!$B$518:$G$518</c:f>
              <c:numCache/>
            </c:numRef>
          </c:val>
        </c:ser>
        <c:ser>
          <c:idx val="1"/>
          <c:order val="1"/>
          <c:tx>
            <c:v>objectief</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dLblPos val="inEnd"/>
            <c:showLegendKey val="0"/>
            <c:showVal val="1"/>
            <c:showBubbleSize val="0"/>
            <c:showCatName val="0"/>
            <c:showSerName val="0"/>
            <c:showPercent val="0"/>
          </c:dLbls>
          <c:cat>
            <c:numRef>
              <c:f>data!$B$517:$G$517</c:f>
              <c:numCache/>
            </c:numRef>
          </c:cat>
          <c:val>
            <c:numRef>
              <c:f>data!$B$519:$G$519</c:f>
              <c:numCache/>
            </c:numRef>
          </c:val>
        </c:ser>
        <c:gapWidth val="50"/>
        <c:axId val="10894034"/>
        <c:axId val="30937443"/>
      </c:barChart>
      <c:catAx>
        <c:axId val="10894034"/>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30937443"/>
        <c:crosses val="autoZero"/>
        <c:auto val="1"/>
        <c:lblOffset val="100"/>
        <c:tickLblSkip val="1"/>
        <c:noMultiLvlLbl val="0"/>
      </c:catAx>
      <c:valAx>
        <c:axId val="30937443"/>
        <c:scaling>
          <c:orientation val="minMax"/>
        </c:scaling>
        <c:axPos val="l"/>
        <c:delete val="0"/>
        <c:numFmt formatCode="#,##0" sourceLinked="1"/>
        <c:majorTickMark val="out"/>
        <c:minorTickMark val="none"/>
        <c:tickLblPos val="none"/>
        <c:spPr>
          <a:ln w="9525">
            <a:noFill/>
          </a:ln>
        </c:spPr>
        <c:crossAx val="10894034"/>
        <c:crosses val="autoZero"/>
        <c:crossBetween val="between"/>
        <c:dispUnits/>
      </c:valAx>
      <c:spPr>
        <a:solidFill>
          <a:srgbClr val="FFFFFF"/>
        </a:solidFill>
        <a:ln w="25400">
          <a:noFill/>
        </a:ln>
      </c:spPr>
    </c:plotArea>
    <c:legend>
      <c:legendPos val="b"/>
      <c:layout>
        <c:manualLayout>
          <c:xMode val="edge"/>
          <c:yMode val="edge"/>
          <c:x val="0.19775"/>
          <c:y val="0.925"/>
          <c:w val="0.54075"/>
          <c:h val="0.06175"/>
        </c:manualLayout>
      </c:layout>
      <c:overlay val="0"/>
      <c:spPr>
        <a:no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showLegendKey val="0"/>
            <c:showVal val="1"/>
            <c:showBubbleSize val="0"/>
            <c:showCatName val="0"/>
            <c:showSerName val="0"/>
            <c:showPercent val="0"/>
          </c:dLbls>
          <c:cat>
            <c:strLit>
              <c:ptCount val="4"/>
              <c:pt idx="0">
                <c:v>Dender-Waas</c:v>
              </c:pt>
              <c:pt idx="1">
                <c:v>Gent &amp; Rand</c:v>
              </c:pt>
              <c:pt idx="2">
                <c:v>Meetjesland</c:v>
              </c:pt>
              <c:pt idx="3">
                <c:v>Z-O-Vlaanderen</c:v>
              </c:pt>
            </c:strLit>
          </c:cat>
          <c:val>
            <c:numLit>
              <c:ptCount val="4"/>
              <c:pt idx="0">
                <c:v>1012</c:v>
              </c:pt>
              <c:pt idx="1">
                <c:v>1441</c:v>
              </c:pt>
              <c:pt idx="2">
                <c:v>295</c:v>
              </c:pt>
              <c:pt idx="3">
                <c:v>758</c:v>
              </c:pt>
            </c:numLit>
          </c:val>
        </c:ser>
        <c:axId val="10001532"/>
        <c:axId val="22904925"/>
      </c:barChart>
      <c:catAx>
        <c:axId val="10001532"/>
        <c:scaling>
          <c:orientation val="minMax"/>
        </c:scaling>
        <c:axPos val="b"/>
        <c:delete val="0"/>
        <c:numFmt formatCode="General" sourceLinked="1"/>
        <c:majorTickMark val="out"/>
        <c:minorTickMark val="none"/>
        <c:tickLblPos val="nextTo"/>
        <c:spPr>
          <a:ln w="9525">
            <a:noFill/>
          </a:ln>
        </c:spPr>
        <c:crossAx val="22904925"/>
        <c:crosses val="autoZero"/>
        <c:auto val="1"/>
        <c:lblOffset val="100"/>
        <c:tickLblSkip val="1"/>
        <c:noMultiLvlLbl val="0"/>
      </c:catAx>
      <c:valAx>
        <c:axId val="22904925"/>
        <c:scaling>
          <c:orientation val="minMax"/>
        </c:scaling>
        <c:axPos val="l"/>
        <c:delete val="1"/>
        <c:majorTickMark val="out"/>
        <c:minorTickMark val="none"/>
        <c:tickLblPos val="nextTo"/>
        <c:crossAx val="10001532"/>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75"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875"/>
          <c:y val="0.0305"/>
          <c:w val="0.96325"/>
          <c:h val="0.86225"/>
        </c:manualLayout>
      </c:layout>
      <c:barChart>
        <c:barDir val="col"/>
        <c:grouping val="clustered"/>
        <c:varyColors val="0"/>
        <c:ser>
          <c:idx val="0"/>
          <c:order val="0"/>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showLegendKey val="0"/>
            <c:showVal val="1"/>
            <c:showBubbleSize val="0"/>
            <c:showCatName val="0"/>
            <c:showSerName val="0"/>
            <c:showPercent val="0"/>
          </c:dLbls>
          <c:cat>
            <c:strRef>
              <c:f>data!$A$522:$A$526</c:f>
              <c:strCache/>
            </c:strRef>
          </c:cat>
          <c:val>
            <c:numRef>
              <c:f>data!$B$522:$B$526</c:f>
              <c:numCache/>
            </c:numRef>
          </c:val>
        </c:ser>
        <c:axId val="4817734"/>
        <c:axId val="43359607"/>
      </c:barChart>
      <c:catAx>
        <c:axId val="4817734"/>
        <c:scaling>
          <c:orientation val="minMax"/>
        </c:scaling>
        <c:axPos val="b"/>
        <c:delete val="0"/>
        <c:numFmt formatCode="General" sourceLinked="1"/>
        <c:majorTickMark val="out"/>
        <c:minorTickMark val="none"/>
        <c:tickLblPos val="nextTo"/>
        <c:spPr>
          <a:ln w="9525">
            <a:noFill/>
          </a:ln>
        </c:spPr>
        <c:crossAx val="43359607"/>
        <c:crosses val="autoZero"/>
        <c:auto val="1"/>
        <c:lblOffset val="100"/>
        <c:tickLblSkip val="1"/>
        <c:noMultiLvlLbl val="0"/>
      </c:catAx>
      <c:valAx>
        <c:axId val="43359607"/>
        <c:scaling>
          <c:orientation val="minMax"/>
        </c:scaling>
        <c:axPos val="l"/>
        <c:delete val="1"/>
        <c:majorTickMark val="out"/>
        <c:minorTickMark val="none"/>
        <c:tickLblPos val="nextTo"/>
        <c:crossAx val="4817734"/>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0315126"/>
        <c:axId val="50182951"/>
      </c:barChart>
      <c:catAx>
        <c:axId val="5031512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182951"/>
        <c:crosses val="autoZero"/>
        <c:auto val="1"/>
        <c:lblOffset val="100"/>
        <c:tickLblSkip val="2"/>
        <c:noMultiLvlLbl val="0"/>
      </c:catAx>
      <c:valAx>
        <c:axId val="5018295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31512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8993376"/>
        <c:axId val="38287201"/>
      </c:barChart>
      <c:catAx>
        <c:axId val="4899337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8287201"/>
        <c:crosses val="autoZero"/>
        <c:auto val="1"/>
        <c:lblOffset val="100"/>
        <c:tickLblSkip val="4"/>
        <c:noMultiLvlLbl val="0"/>
      </c:catAx>
      <c:valAx>
        <c:axId val="3828720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899337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9040490"/>
        <c:axId val="14255547"/>
      </c:barChart>
      <c:catAx>
        <c:axId val="904049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255547"/>
        <c:crosses val="autoZero"/>
        <c:auto val="1"/>
        <c:lblOffset val="100"/>
        <c:tickLblSkip val="3"/>
        <c:noMultiLvlLbl val="0"/>
      </c:catAx>
      <c:valAx>
        <c:axId val="1425554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04049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1191060"/>
        <c:axId val="13848629"/>
      </c:barChart>
      <c:catAx>
        <c:axId val="6119106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848629"/>
        <c:crosses val="autoZero"/>
        <c:auto val="1"/>
        <c:lblOffset val="100"/>
        <c:tickLblSkip val="2"/>
        <c:noMultiLvlLbl val="0"/>
      </c:catAx>
      <c:valAx>
        <c:axId val="1384862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119106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Afhankelijkheidsratio 2013</a:t>
            </a:r>
          </a:p>
        </c:rich>
      </c:tx>
      <c:layout>
        <c:manualLayout>
          <c:xMode val="edge"/>
          <c:yMode val="edge"/>
          <c:x val="0.253"/>
          <c:y val="0.02425"/>
        </c:manualLayout>
      </c:layout>
      <c:overlay val="0"/>
      <c:spPr>
        <a:noFill/>
        <a:ln w="25400">
          <a:noFill/>
        </a:ln>
      </c:spPr>
    </c:title>
    <c:plotArea>
      <c:layout>
        <c:manualLayout>
          <c:layoutTarget val="inner"/>
          <c:xMode val="edge"/>
          <c:yMode val="edge"/>
          <c:x val="0.2795"/>
          <c:y val="0.12025"/>
          <c:w val="0.65925"/>
          <c:h val="0.8712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3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data!$N$13:$N$19</c:f>
              <c:strCache/>
            </c:strRef>
          </c:cat>
          <c:val>
            <c:numRef>
              <c:f>data!$P$13:$P$19</c:f>
              <c:numCache/>
            </c:numRef>
          </c:val>
        </c:ser>
        <c:gapWidth val="70"/>
        <c:axId val="4257994"/>
        <c:axId val="38321947"/>
      </c:barChart>
      <c:catAx>
        <c:axId val="4257994"/>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38321947"/>
        <c:crosses val="autoZero"/>
        <c:auto val="1"/>
        <c:lblOffset val="100"/>
        <c:tickLblSkip val="1"/>
        <c:noMultiLvlLbl val="0"/>
      </c:catAx>
      <c:valAx>
        <c:axId val="38321947"/>
        <c:scaling>
          <c:orientation val="minMax"/>
          <c:min val="55"/>
        </c:scaling>
        <c:axPos val="t"/>
        <c:delete val="0"/>
        <c:numFmt formatCode="0.0" sourceLinked="1"/>
        <c:majorTickMark val="out"/>
        <c:minorTickMark val="none"/>
        <c:tickLblPos val="none"/>
        <c:spPr>
          <a:ln w="9525">
            <a:noFill/>
          </a:ln>
        </c:spPr>
        <c:crossAx val="4257994"/>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0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7528798"/>
        <c:axId val="47997135"/>
      </c:barChart>
      <c:catAx>
        <c:axId val="5752879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7997135"/>
        <c:crosses val="autoZero"/>
        <c:auto val="1"/>
        <c:lblOffset val="100"/>
        <c:tickLblSkip val="4"/>
        <c:noMultiLvlLbl val="0"/>
      </c:catAx>
      <c:valAx>
        <c:axId val="4799713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752879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9321032"/>
        <c:axId val="62562697"/>
      </c:barChart>
      <c:catAx>
        <c:axId val="2932103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562697"/>
        <c:crosses val="autoZero"/>
        <c:auto val="1"/>
        <c:lblOffset val="100"/>
        <c:tickLblSkip val="3"/>
        <c:noMultiLvlLbl val="0"/>
      </c:catAx>
      <c:valAx>
        <c:axId val="6256269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32103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6193362"/>
        <c:axId val="34413667"/>
      </c:barChart>
      <c:catAx>
        <c:axId val="2619336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413667"/>
        <c:crosses val="autoZero"/>
        <c:auto val="1"/>
        <c:lblOffset val="100"/>
        <c:tickLblSkip val="2"/>
        <c:noMultiLvlLbl val="0"/>
      </c:catAx>
      <c:valAx>
        <c:axId val="3441366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19336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1287548"/>
        <c:axId val="36043613"/>
      </c:barChart>
      <c:catAx>
        <c:axId val="4128754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043613"/>
        <c:crosses val="autoZero"/>
        <c:auto val="1"/>
        <c:lblOffset val="100"/>
        <c:tickLblSkip val="4"/>
        <c:noMultiLvlLbl val="0"/>
      </c:catAx>
      <c:valAx>
        <c:axId val="3604361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28754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5957062"/>
        <c:axId val="33851511"/>
      </c:barChart>
      <c:catAx>
        <c:axId val="5595706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851511"/>
        <c:crosses val="autoZero"/>
        <c:auto val="1"/>
        <c:lblOffset val="100"/>
        <c:tickLblSkip val="3"/>
        <c:noMultiLvlLbl val="0"/>
      </c:catAx>
      <c:valAx>
        <c:axId val="3385151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595706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6228144"/>
        <c:axId val="57617841"/>
      </c:barChart>
      <c:catAx>
        <c:axId val="3622814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617841"/>
        <c:crosses val="autoZero"/>
        <c:auto val="1"/>
        <c:lblOffset val="100"/>
        <c:tickLblSkip val="2"/>
        <c:noMultiLvlLbl val="0"/>
      </c:catAx>
      <c:valAx>
        <c:axId val="5761784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22814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8798522"/>
        <c:axId val="36533515"/>
      </c:barChart>
      <c:catAx>
        <c:axId val="4879852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533515"/>
        <c:crosses val="autoZero"/>
        <c:auto val="1"/>
        <c:lblOffset val="100"/>
        <c:tickLblSkip val="4"/>
        <c:noMultiLvlLbl val="0"/>
      </c:catAx>
      <c:valAx>
        <c:axId val="3653351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879852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0366180"/>
        <c:axId val="6424709"/>
      </c:barChart>
      <c:catAx>
        <c:axId val="6036618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424709"/>
        <c:crosses val="autoZero"/>
        <c:auto val="1"/>
        <c:lblOffset val="100"/>
        <c:tickLblSkip val="3"/>
        <c:noMultiLvlLbl val="0"/>
      </c:catAx>
      <c:valAx>
        <c:axId val="642470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36618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7822382"/>
        <c:axId val="50639391"/>
      </c:barChart>
      <c:catAx>
        <c:axId val="5782238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639391"/>
        <c:crosses val="autoZero"/>
        <c:auto val="1"/>
        <c:lblOffset val="100"/>
        <c:tickLblSkip val="2"/>
        <c:noMultiLvlLbl val="0"/>
      </c:catAx>
      <c:valAx>
        <c:axId val="5063939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82238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3101336"/>
        <c:axId val="8149977"/>
      </c:barChart>
      <c:catAx>
        <c:axId val="5310133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8149977"/>
        <c:crosses val="autoZero"/>
        <c:auto val="1"/>
        <c:lblOffset val="100"/>
        <c:tickLblSkip val="4"/>
        <c:noMultiLvlLbl val="0"/>
      </c:catAx>
      <c:valAx>
        <c:axId val="814997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310133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Netto</a:t>
            </a:r>
            <a:r>
              <a:rPr lang="en-US" cap="none" sz="1300" b="1" i="0" u="none" baseline="0">
                <a:solidFill>
                  <a:srgbClr val="2E638B"/>
                </a:solidFill>
                <a:latin typeface="Calibri"/>
                <a:ea typeface="Calibri"/>
                <a:cs typeface="Calibri"/>
              </a:rPr>
              <a:t> a</a:t>
            </a:r>
            <a:r>
              <a:rPr lang="en-US" cap="none" sz="1300" b="1" i="0" u="none" baseline="0">
                <a:solidFill>
                  <a:srgbClr val="2E638B"/>
                </a:solidFill>
                <a:latin typeface="Calibri"/>
                <a:ea typeface="Calibri"/>
                <a:cs typeface="Calibri"/>
              </a:rPr>
              <a:t>fhankelijkheidsratio 2012</a:t>
            </a:r>
          </a:p>
        </c:rich>
      </c:tx>
      <c:layout>
        <c:manualLayout>
          <c:xMode val="edge"/>
          <c:yMode val="edge"/>
          <c:x val="0.2565"/>
          <c:y val="0.02425"/>
        </c:manualLayout>
      </c:layout>
      <c:overlay val="0"/>
      <c:spPr>
        <a:noFill/>
        <a:ln w="25400">
          <a:noFill/>
        </a:ln>
      </c:spPr>
    </c:title>
    <c:plotArea>
      <c:layout>
        <c:manualLayout>
          <c:layoutTarget val="inner"/>
          <c:xMode val="edge"/>
          <c:yMode val="edge"/>
          <c:x val="0.282"/>
          <c:y val="0.1145"/>
          <c:w val="0.67375"/>
          <c:h val="0.8557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3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data!$N$13:$N$19</c:f>
              <c:strCache/>
            </c:strRef>
          </c:cat>
          <c:val>
            <c:numRef>
              <c:f>data!$Q$13:$Q$19</c:f>
              <c:numCache/>
            </c:numRef>
          </c:val>
        </c:ser>
        <c:gapWidth val="70"/>
        <c:axId val="9353204"/>
        <c:axId val="17069973"/>
      </c:barChart>
      <c:catAx>
        <c:axId val="9353204"/>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17069973"/>
        <c:crosses val="autoZero"/>
        <c:auto val="1"/>
        <c:lblOffset val="100"/>
        <c:tickLblSkip val="1"/>
        <c:noMultiLvlLbl val="0"/>
      </c:catAx>
      <c:valAx>
        <c:axId val="17069973"/>
        <c:scaling>
          <c:orientation val="minMax"/>
          <c:min val="110"/>
        </c:scaling>
        <c:axPos val="t"/>
        <c:delete val="0"/>
        <c:numFmt formatCode="0.0" sourceLinked="1"/>
        <c:majorTickMark val="out"/>
        <c:minorTickMark val="none"/>
        <c:tickLblPos val="none"/>
        <c:spPr>
          <a:ln w="9525">
            <a:noFill/>
          </a:ln>
        </c:spPr>
        <c:crossAx val="9353204"/>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87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240930"/>
        <c:axId val="56168371"/>
      </c:barChart>
      <c:catAx>
        <c:axId val="624093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168371"/>
        <c:crosses val="autoZero"/>
        <c:auto val="1"/>
        <c:lblOffset val="100"/>
        <c:tickLblSkip val="3"/>
        <c:noMultiLvlLbl val="0"/>
      </c:catAx>
      <c:valAx>
        <c:axId val="5616837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4093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5753292"/>
        <c:axId val="53344173"/>
      </c:barChart>
      <c:catAx>
        <c:axId val="3575329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3344173"/>
        <c:crosses val="autoZero"/>
        <c:auto val="1"/>
        <c:lblOffset val="100"/>
        <c:tickLblSkip val="2"/>
        <c:noMultiLvlLbl val="0"/>
      </c:catAx>
      <c:valAx>
        <c:axId val="5334417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75329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0335510"/>
        <c:axId val="25910727"/>
      </c:barChart>
      <c:catAx>
        <c:axId val="1033551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910727"/>
        <c:crosses val="autoZero"/>
        <c:auto val="1"/>
        <c:lblOffset val="100"/>
        <c:tickLblSkip val="4"/>
        <c:noMultiLvlLbl val="0"/>
      </c:catAx>
      <c:valAx>
        <c:axId val="2591072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033551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1869952"/>
        <c:axId val="18394113"/>
      </c:barChart>
      <c:catAx>
        <c:axId val="3186995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394113"/>
        <c:crosses val="autoZero"/>
        <c:auto val="1"/>
        <c:lblOffset val="100"/>
        <c:tickLblSkip val="3"/>
        <c:noMultiLvlLbl val="0"/>
      </c:catAx>
      <c:valAx>
        <c:axId val="1839411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86995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1329290"/>
        <c:axId val="13528155"/>
      </c:barChart>
      <c:catAx>
        <c:axId val="3132929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528155"/>
        <c:crosses val="autoZero"/>
        <c:auto val="1"/>
        <c:lblOffset val="100"/>
        <c:tickLblSkip val="2"/>
        <c:noMultiLvlLbl val="0"/>
      </c:catAx>
      <c:valAx>
        <c:axId val="1352815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32929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4644532"/>
        <c:axId val="22038741"/>
      </c:barChart>
      <c:catAx>
        <c:axId val="5464453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038741"/>
        <c:crosses val="autoZero"/>
        <c:auto val="1"/>
        <c:lblOffset val="100"/>
        <c:tickLblSkip val="4"/>
        <c:noMultiLvlLbl val="0"/>
      </c:catAx>
      <c:valAx>
        <c:axId val="2203874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464453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4130942"/>
        <c:axId val="40307567"/>
      </c:barChart>
      <c:catAx>
        <c:axId val="6413094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307567"/>
        <c:crosses val="autoZero"/>
        <c:auto val="1"/>
        <c:lblOffset val="100"/>
        <c:tickLblSkip val="3"/>
        <c:noMultiLvlLbl val="0"/>
      </c:catAx>
      <c:valAx>
        <c:axId val="4030756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413094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7223784"/>
        <c:axId val="43687465"/>
      </c:barChart>
      <c:catAx>
        <c:axId val="2722378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687465"/>
        <c:crosses val="autoZero"/>
        <c:auto val="1"/>
        <c:lblOffset val="100"/>
        <c:tickLblSkip val="2"/>
        <c:noMultiLvlLbl val="0"/>
      </c:catAx>
      <c:valAx>
        <c:axId val="4368746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722378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
          <c:y val="0.02975"/>
          <c:w val="0.95125"/>
          <c:h val="0.6125"/>
        </c:manualLayout>
      </c:layout>
      <c:barChart>
        <c:barDir val="col"/>
        <c:grouping val="clustered"/>
        <c:varyColors val="0"/>
        <c:ser>
          <c:idx val="0"/>
          <c:order val="0"/>
          <c:tx>
            <c:strRef>
              <c:f>data!$B$194</c:f>
              <c:strCache>
                <c:ptCount val="1"/>
                <c:pt idx="0">
                  <c:v>2007</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data!$B$195:$B$201</c:f>
              <c:numCache/>
            </c:numRef>
          </c:val>
        </c:ser>
        <c:ser>
          <c:idx val="1"/>
          <c:order val="1"/>
          <c:tx>
            <c:strRef>
              <c:f>data!$C$194</c:f>
              <c:strCache>
                <c:ptCount val="1"/>
                <c:pt idx="0">
                  <c:v>2008</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data!$C$195:$C$201</c:f>
              <c:numCache/>
            </c:numRef>
          </c:val>
        </c:ser>
        <c:ser>
          <c:idx val="2"/>
          <c:order val="2"/>
          <c:tx>
            <c:strRef>
              <c:f>data!$D$194</c:f>
              <c:strCache>
                <c:ptCount val="1"/>
                <c:pt idx="0">
                  <c:v>2009</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data!$D$195:$D$201</c:f>
              <c:numCache/>
            </c:numRef>
          </c:val>
        </c:ser>
        <c:ser>
          <c:idx val="3"/>
          <c:order val="3"/>
          <c:tx>
            <c:strRef>
              <c:f>data!$E$194</c:f>
              <c:strCache>
                <c:ptCount val="1"/>
                <c:pt idx="0">
                  <c:v>2010</c:v>
                </c:pt>
              </c:strCache>
            </c:strRef>
          </c:tx>
          <c:spPr>
            <a:solidFill>
              <a:schemeClr val="accent1">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data!$E$195:$E$201</c:f>
              <c:numCache/>
            </c:numRef>
          </c:val>
        </c:ser>
        <c:ser>
          <c:idx val="4"/>
          <c:order val="4"/>
          <c:tx>
            <c:strRef>
              <c:f>data!$F$194</c:f>
              <c:strCache>
                <c:ptCount val="1"/>
                <c:pt idx="0">
                  <c:v>2011</c:v>
                </c:pt>
              </c:strCache>
            </c:strRef>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data!$F$195:$F$201</c:f>
              <c:numCache/>
            </c:numRef>
          </c:val>
        </c:ser>
        <c:ser>
          <c:idx val="5"/>
          <c:order val="5"/>
          <c:tx>
            <c:strRef>
              <c:f>data!$G$194</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data!$A$195:$A$201</c:f>
              <c:strCache/>
            </c:strRef>
          </c:cat>
          <c:val>
            <c:numRef>
              <c:f>data!$G$195:$G$201</c:f>
              <c:numCache/>
            </c:numRef>
          </c:val>
        </c:ser>
        <c:gapWidth val="60"/>
        <c:axId val="57642866"/>
        <c:axId val="49023747"/>
      </c:barChart>
      <c:catAx>
        <c:axId val="57642866"/>
        <c:scaling>
          <c:orientation val="minMax"/>
        </c:scaling>
        <c:axPos val="b"/>
        <c:delete val="0"/>
        <c:numFmt formatCode="General" sourceLinked="1"/>
        <c:majorTickMark val="out"/>
        <c:minorTickMark val="none"/>
        <c:tickLblPos val="nextTo"/>
        <c:spPr>
          <a:ln>
            <a:noFill/>
          </a:ln>
        </c:spPr>
        <c:txPr>
          <a:bodyPr/>
          <a:lstStyle/>
          <a:p>
            <a:pPr>
              <a:defRPr lang="en-US" cap="none" sz="1100" u="none" baseline="0">
                <a:solidFill>
                  <a:schemeClr val="accent1">
                    <a:lumMod val="50000"/>
                  </a:schemeClr>
                </a:solidFill>
                <a:latin typeface="Arial"/>
                <a:ea typeface="Arial"/>
                <a:cs typeface="Arial"/>
              </a:defRPr>
            </a:pPr>
          </a:p>
        </c:txPr>
        <c:crossAx val="49023747"/>
        <c:crosses val="autoZero"/>
        <c:auto val="1"/>
        <c:lblOffset val="100"/>
        <c:noMultiLvlLbl val="0"/>
      </c:catAx>
      <c:valAx>
        <c:axId val="49023747"/>
        <c:scaling>
          <c:orientation val="minMax"/>
          <c:min val="500"/>
        </c:scaling>
        <c:axPos val="l"/>
        <c:majorGridlines>
          <c:spPr>
            <a:ln>
              <a:solidFill>
                <a:schemeClr val="accent1">
                  <a:lumMod val="20000"/>
                  <a:lumOff val="80000"/>
                </a:schemeClr>
              </a:solidFill>
            </a:ln>
          </c:spPr>
        </c:majorGridlines>
        <c:delete val="0"/>
        <c:numFmt formatCode="#,##0" sourceLinked="1"/>
        <c:majorTickMark val="out"/>
        <c:minorTickMark val="none"/>
        <c:tickLblPos val="nextTo"/>
        <c:spPr>
          <a:ln>
            <a:noFill/>
          </a:ln>
        </c:spPr>
        <c:txPr>
          <a:bodyPr/>
          <a:lstStyle/>
          <a:p>
            <a:pPr>
              <a:defRPr lang="en-US" cap="none" u="none" baseline="0">
                <a:solidFill>
                  <a:schemeClr val="accent1">
                    <a:lumMod val="50000"/>
                  </a:schemeClr>
                </a:solidFill>
                <a:latin typeface="Arial"/>
                <a:ea typeface="Arial"/>
                <a:cs typeface="Arial"/>
              </a:defRPr>
            </a:pPr>
          </a:p>
        </c:txPr>
        <c:crossAx val="57642866"/>
        <c:crosses val="autoZero"/>
        <c:crossBetween val="between"/>
        <c:dispUnits/>
      </c:valAx>
      <c:dTable>
        <c:showHorzBorder val="1"/>
        <c:showVertBorder val="0"/>
        <c:showOutline val="0"/>
        <c:showKeys val="1"/>
        <c:spPr>
          <a:ln>
            <a:solidFill>
              <a:schemeClr val="accent1">
                <a:lumMod val="20000"/>
                <a:lumOff val="80000"/>
              </a:schemeClr>
            </a:solidFill>
          </a:ln>
        </c:spPr>
        <c:txPr>
          <a:bodyPr vert="horz" rot="0"/>
          <a:lstStyle/>
          <a:p>
            <a:pPr>
              <a:defRPr lang="en-US" cap="none" u="none" baseline="0">
                <a:solidFill>
                  <a:schemeClr val="accent1">
                    <a:lumMod val="50000"/>
                  </a:schemeClr>
                </a:solidFill>
                <a:latin typeface="Arial"/>
                <a:ea typeface="Arial"/>
                <a:cs typeface="Arial"/>
              </a:defRPr>
            </a:pPr>
          </a:p>
        </c:txPr>
      </c:dTable>
    </c:plotArea>
    <c:plotVisOnly val="1"/>
    <c:dispBlanksAs val="gap"/>
    <c:showDLblsOverMax val="0"/>
  </c:chart>
  <c:spPr>
    <a:ln>
      <a:noFill/>
    </a:ln>
  </c:spPr>
  <c:lang xmlns:c="http://schemas.openxmlformats.org/drawingml/2006/chart" val="nl-BE"/>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8560540"/>
        <c:axId val="11500541"/>
      </c:barChart>
      <c:catAx>
        <c:axId val="3856054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1500541"/>
        <c:crosses val="autoZero"/>
        <c:auto val="1"/>
        <c:lblOffset val="100"/>
        <c:tickLblSkip val="4"/>
        <c:noMultiLvlLbl val="0"/>
      </c:catAx>
      <c:valAx>
        <c:axId val="1150054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856054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Doorstromingscoëfficiënt: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data!$H$74:$AG$74</c:f>
              <c:numCache/>
            </c:numRef>
          </c:val>
          <c:smooth val="0"/>
        </c:ser>
        <c:ser>
          <c:idx val="1"/>
          <c:order val="1"/>
          <c:tx>
            <c:strRef>
              <c:f>data!$A$19</c:f>
              <c:strCache>
                <c:ptCount val="1"/>
                <c:pt idx="0">
                  <c:v>West-Vlaanderen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data!$H$75:$AG$75</c:f>
              <c:numCache/>
            </c:numRef>
          </c:val>
          <c:smooth val="0"/>
        </c:ser>
        <c:ser>
          <c:idx val="2"/>
          <c:order val="2"/>
          <c:tx>
            <c:strRef>
              <c:f>data!$A$25</c:f>
              <c:strCache>
                <c:ptCount val="1"/>
                <c:pt idx="0">
                  <c:v>Brugge</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data!$H$76:$AG$76</c:f>
              <c:numCache/>
            </c:numRef>
          </c:val>
          <c:smooth val="0"/>
        </c:ser>
        <c:ser>
          <c:idx val="3"/>
          <c:order val="3"/>
          <c:tx>
            <c:strRef>
              <c:f>data!$A$31</c:f>
              <c:strCache>
                <c:ptCount val="1"/>
                <c:pt idx="0">
                  <c:v>Oostende</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data!$H$77:$AG$77</c:f>
              <c:numCache/>
            </c:numRef>
          </c:val>
          <c:smooth val="0"/>
        </c:ser>
        <c:ser>
          <c:idx val="4"/>
          <c:order val="4"/>
          <c:tx>
            <c:strRef>
              <c:f>data!$A$37</c:f>
              <c:strCache>
                <c:ptCount val="1"/>
                <c:pt idx="0">
                  <c:v>Roeselare-Tielt</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data!$H$78:$AG$78</c:f>
              <c:numCache/>
            </c:numRef>
          </c:val>
          <c:smooth val="0"/>
        </c:ser>
        <c:ser>
          <c:idx val="5"/>
          <c:order val="5"/>
          <c:tx>
            <c:strRef>
              <c:f>data!$A$43</c:f>
              <c:strCache>
                <c:ptCount val="1"/>
                <c:pt idx="0">
                  <c:v>Westhoek</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19050">
                <a:solidFill>
                  <a:srgbClr val="00B0F0"/>
                </a:solidFill>
                <a:prstDash val="sysDot"/>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Pt>
            <c:idx val="19"/>
            <c:spPr>
              <a:ln w="19050">
                <a:solidFill>
                  <a:srgbClr val="00B0F0"/>
                </a:solidFill>
                <a:prstDash val="sysDot"/>
              </a:ln>
            </c:spPr>
            <c:marker>
              <c:size val="4"/>
              <c:spPr>
                <a:solidFill>
                  <a:schemeClr val="bg1"/>
                </a:solidFill>
                <a:ln>
                  <a:solidFill>
                    <a:srgbClr val="00B0F0"/>
                  </a:solidFill>
                </a:ln>
              </c:spPr>
            </c:marker>
          </c:dPt>
          <c:dPt>
            <c:idx val="20"/>
            <c:spPr>
              <a:ln w="19050">
                <a:solidFill>
                  <a:srgbClr val="00B0F0"/>
                </a:solidFill>
                <a:prstDash val="sysDot"/>
              </a:ln>
            </c:spPr>
            <c:marker>
              <c:size val="4"/>
              <c:spPr>
                <a:solidFill>
                  <a:schemeClr val="bg1"/>
                </a:solidFill>
                <a:ln>
                  <a:solidFill>
                    <a:srgbClr val="00B0F0"/>
                  </a:solidFill>
                </a:ln>
              </c:spPr>
            </c:marker>
          </c:dPt>
          <c:dPt>
            <c:idx val="21"/>
            <c:spPr>
              <a:ln w="19050">
                <a:solidFill>
                  <a:srgbClr val="00B0F0"/>
                </a:solidFill>
                <a:prstDash val="sysDot"/>
              </a:ln>
            </c:spPr>
            <c:marker>
              <c:size val="4"/>
              <c:spPr>
                <a:solidFill>
                  <a:schemeClr val="bg1"/>
                </a:solidFill>
                <a:ln>
                  <a:solidFill>
                    <a:srgbClr val="00B0F0"/>
                  </a:solidFill>
                </a:ln>
              </c:spPr>
            </c:marker>
          </c:dPt>
          <c:dPt>
            <c:idx val="22"/>
            <c:spPr>
              <a:ln w="19050">
                <a:solidFill>
                  <a:srgbClr val="00B0F0"/>
                </a:solidFill>
                <a:prstDash val="sysDot"/>
              </a:ln>
            </c:spPr>
            <c:marker>
              <c:size val="4"/>
              <c:spPr>
                <a:solidFill>
                  <a:schemeClr val="bg1"/>
                </a:solidFill>
                <a:ln>
                  <a:solidFill>
                    <a:srgbClr val="00B0F0"/>
                  </a:solidFill>
                </a:ln>
              </c:spPr>
            </c:marker>
          </c:dPt>
          <c:dPt>
            <c:idx val="23"/>
            <c:spPr>
              <a:ln w="19050">
                <a:solidFill>
                  <a:srgbClr val="00B0F0"/>
                </a:solidFill>
                <a:prstDash val="sysDot"/>
              </a:ln>
            </c:spPr>
            <c:marker>
              <c:size val="4"/>
              <c:spPr>
                <a:solidFill>
                  <a:schemeClr val="bg1"/>
                </a:solidFill>
                <a:ln>
                  <a:solidFill>
                    <a:srgbClr val="00B0F0"/>
                  </a:solidFill>
                </a:ln>
              </c:spPr>
            </c:marker>
          </c:dPt>
          <c:dPt>
            <c:idx val="24"/>
            <c:spPr>
              <a:ln w="19050">
                <a:solidFill>
                  <a:srgbClr val="00B0F0"/>
                </a:solidFill>
                <a:prstDash val="sysDot"/>
              </a:ln>
            </c:spPr>
            <c:marker>
              <c:size val="4"/>
              <c:spPr>
                <a:solidFill>
                  <a:schemeClr val="bg1"/>
                </a:solidFill>
                <a:ln>
                  <a:solidFill>
                    <a:srgbClr val="00B0F0"/>
                  </a:solidFill>
                </a:ln>
              </c:spPr>
            </c:marker>
          </c:dPt>
          <c:dPt>
            <c:idx val="25"/>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data!$H$79:$AG$79</c:f>
              <c:numCache/>
            </c:numRef>
          </c:val>
          <c:smooth val="0"/>
        </c:ser>
        <c:ser>
          <c:idx val="6"/>
          <c:order val="6"/>
          <c:tx>
            <c:strRef>
              <c:f>data!$A$49</c:f>
              <c:strCache>
                <c:ptCount val="1"/>
                <c:pt idx="0">
                  <c:v>Z-W-Vlaanderen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lumMod val="50000"/>
                </a:schemeClr>
              </a:solidFill>
            </c:spPr>
          </c:marker>
          <c:dPt>
            <c:idx val="9"/>
            <c:spPr>
              <a:ln w="19050">
                <a:solidFill/>
                <a:prstDash val="sysDot"/>
              </a:ln>
            </c:spPr>
            <c:marker>
              <c:size val="5"/>
              <c:spPr>
                <a:solidFill>
                  <a:schemeClr val="accent1">
                    <a:lumMod val="50000"/>
                  </a:schemeClr>
                </a:solidFill>
              </c:spPr>
            </c:marker>
          </c:dPt>
          <c:dPt>
            <c:idx val="10"/>
            <c:spPr>
              <a:ln w="19050">
                <a:solidFill/>
                <a:prstDash val="sysDot"/>
              </a:ln>
            </c:spPr>
            <c:marker>
              <c:size val="5"/>
              <c:spPr>
                <a:solidFill>
                  <a:schemeClr val="accent1">
                    <a:lumMod val="50000"/>
                  </a:schemeClr>
                </a:solidFill>
              </c:spPr>
            </c:marker>
          </c:dPt>
          <c:dPt>
            <c:idx val="11"/>
            <c:spPr>
              <a:ln w="19050">
                <a:solidFill/>
                <a:prstDash val="sysDot"/>
              </a:ln>
            </c:spPr>
            <c:marker>
              <c:size val="5"/>
              <c:spPr>
                <a:solidFill>
                  <a:schemeClr val="accent1">
                    <a:lumMod val="50000"/>
                  </a:schemeClr>
                </a:solidFill>
              </c:spPr>
            </c:marker>
          </c:dPt>
          <c:dPt>
            <c:idx val="12"/>
            <c:spPr>
              <a:ln w="19050">
                <a:solidFill/>
                <a:prstDash val="sysDot"/>
              </a:ln>
            </c:spPr>
            <c:marker>
              <c:size val="5"/>
              <c:spPr>
                <a:solidFill>
                  <a:schemeClr val="accent1">
                    <a:lumMod val="50000"/>
                  </a:schemeClr>
                </a:solidFill>
              </c:spPr>
            </c:marker>
          </c:dPt>
          <c:dPt>
            <c:idx val="13"/>
            <c:spPr>
              <a:ln w="19050">
                <a:solidFill/>
                <a:prstDash val="sysDot"/>
              </a:ln>
            </c:spPr>
            <c:marker>
              <c:size val="5"/>
              <c:spPr>
                <a:solidFill>
                  <a:schemeClr val="accent1">
                    <a:lumMod val="50000"/>
                  </a:schemeClr>
                </a:solidFill>
              </c:spPr>
            </c:marker>
          </c:dPt>
          <c:dPt>
            <c:idx val="14"/>
            <c:spPr>
              <a:ln w="19050">
                <a:solidFill/>
                <a:prstDash val="sysDot"/>
              </a:ln>
            </c:spPr>
            <c:marker>
              <c:size val="5"/>
              <c:spPr>
                <a:solidFill>
                  <a:schemeClr val="accent1">
                    <a:lumMod val="50000"/>
                  </a:schemeClr>
                </a:solidFill>
              </c:spPr>
            </c:marker>
          </c:dPt>
          <c:dPt>
            <c:idx val="15"/>
            <c:spPr>
              <a:ln w="19050">
                <a:solidFill/>
                <a:prstDash val="sysDot"/>
              </a:ln>
            </c:spPr>
            <c:marker>
              <c:size val="5"/>
              <c:spPr>
                <a:solidFill>
                  <a:schemeClr val="accent1">
                    <a:lumMod val="50000"/>
                  </a:schemeClr>
                </a:solidFill>
              </c:spPr>
            </c:marker>
          </c:dPt>
          <c:dPt>
            <c:idx val="16"/>
            <c:spPr>
              <a:ln w="19050">
                <a:solidFill/>
                <a:prstDash val="sysDot"/>
              </a:ln>
            </c:spPr>
            <c:marker>
              <c:size val="5"/>
              <c:spPr>
                <a:solidFill>
                  <a:schemeClr val="accent1">
                    <a:lumMod val="50000"/>
                  </a:schemeClr>
                </a:solidFill>
              </c:spPr>
            </c:marker>
          </c:dPt>
          <c:dPt>
            <c:idx val="17"/>
            <c:spPr>
              <a:ln w="19050">
                <a:solidFill/>
                <a:prstDash val="sysDot"/>
              </a:ln>
            </c:spPr>
            <c:marker>
              <c:size val="5"/>
              <c:spPr>
                <a:solidFill>
                  <a:schemeClr val="accent1">
                    <a:lumMod val="50000"/>
                  </a:schemeClr>
                </a:solidFill>
              </c:spPr>
            </c:marker>
          </c:dPt>
          <c:dPt>
            <c:idx val="18"/>
            <c:spPr>
              <a:ln w="19050">
                <a:solidFill/>
                <a:prstDash val="sysDot"/>
              </a:ln>
            </c:spPr>
            <c:marker>
              <c:size val="5"/>
              <c:spPr>
                <a:solidFill>
                  <a:schemeClr val="accent1">
                    <a:lumMod val="50000"/>
                  </a:schemeClr>
                </a:solidFill>
              </c:spPr>
            </c:marker>
          </c:dPt>
          <c:dPt>
            <c:idx val="19"/>
            <c:spPr>
              <a:ln w="19050">
                <a:solidFill/>
                <a:prstDash val="sysDot"/>
              </a:ln>
            </c:spPr>
            <c:marker>
              <c:size val="5"/>
              <c:spPr>
                <a:solidFill>
                  <a:schemeClr val="accent1">
                    <a:lumMod val="50000"/>
                  </a:schemeClr>
                </a:solidFill>
              </c:spPr>
            </c:marker>
          </c:dPt>
          <c:dPt>
            <c:idx val="20"/>
            <c:spPr>
              <a:ln w="19050">
                <a:solidFill/>
                <a:prstDash val="sysDot"/>
              </a:ln>
            </c:spPr>
            <c:marker>
              <c:size val="5"/>
              <c:spPr>
                <a:solidFill>
                  <a:schemeClr val="accent1">
                    <a:lumMod val="50000"/>
                  </a:schemeClr>
                </a:solidFill>
              </c:spPr>
            </c:marker>
          </c:dPt>
          <c:dPt>
            <c:idx val="21"/>
            <c:spPr>
              <a:ln w="19050">
                <a:solidFill/>
                <a:prstDash val="sysDot"/>
              </a:ln>
            </c:spPr>
            <c:marker>
              <c:size val="5"/>
              <c:spPr>
                <a:solidFill>
                  <a:schemeClr val="accent1">
                    <a:lumMod val="50000"/>
                  </a:schemeClr>
                </a:solidFill>
              </c:spPr>
            </c:marker>
          </c:dPt>
          <c:dPt>
            <c:idx val="22"/>
            <c:spPr>
              <a:ln w="19050">
                <a:solidFill/>
                <a:prstDash val="sysDot"/>
              </a:ln>
            </c:spPr>
            <c:marker>
              <c:size val="5"/>
              <c:spPr>
                <a:solidFill>
                  <a:schemeClr val="accent1">
                    <a:lumMod val="50000"/>
                  </a:schemeClr>
                </a:solidFill>
              </c:spPr>
            </c:marker>
          </c:dPt>
          <c:dPt>
            <c:idx val="23"/>
            <c:spPr>
              <a:ln w="19050">
                <a:solidFill/>
                <a:prstDash val="sysDot"/>
              </a:ln>
            </c:spPr>
            <c:marker>
              <c:size val="5"/>
              <c:spPr>
                <a:solidFill>
                  <a:schemeClr val="accent1">
                    <a:lumMod val="50000"/>
                  </a:schemeClr>
                </a:solidFill>
              </c:spPr>
            </c:marker>
          </c:dPt>
          <c:dPt>
            <c:idx val="24"/>
            <c:spPr>
              <a:ln w="19050">
                <a:solidFill/>
                <a:prstDash val="sysDot"/>
              </a:ln>
            </c:spPr>
            <c:marker>
              <c:size val="5"/>
              <c:spPr>
                <a:solidFill>
                  <a:schemeClr val="accent1">
                    <a:lumMod val="50000"/>
                  </a:schemeClr>
                </a:solidFill>
              </c:spPr>
            </c:marker>
          </c:dPt>
          <c:dPt>
            <c:idx val="25"/>
            <c:spPr>
              <a:ln w="19050">
                <a:solidFill/>
                <a:prstDash val="sysDot"/>
              </a:ln>
            </c:spPr>
            <c:marker>
              <c:size val="5"/>
              <c:spPr>
                <a:solidFill>
                  <a:schemeClr val="accent1">
                    <a:lumMod val="50000"/>
                  </a:schemeClr>
                </a:solidFill>
              </c:spPr>
            </c:marker>
          </c:dPt>
          <c:dLbls>
            <c:numFmt formatCode="General" sourceLinked="1"/>
            <c:showLegendKey val="0"/>
            <c:showVal val="0"/>
            <c:showBubbleSize val="0"/>
            <c:showCatName val="0"/>
            <c:showSerName val="0"/>
            <c:showLeaderLines val="1"/>
            <c:showPercent val="0"/>
          </c:dLbls>
          <c:cat>
            <c:strRef>
              <c:f>data!$H$59:$AG$59</c:f>
              <c:strCache/>
            </c:strRef>
          </c:cat>
          <c:val>
            <c:numRef>
              <c:f>data!$H$80:$AG$80</c:f>
              <c:numCache/>
            </c:numRef>
          </c:val>
          <c:smooth val="0"/>
        </c:ser>
        <c:marker val="1"/>
        <c:axId val="19412030"/>
        <c:axId val="40490543"/>
      </c:lineChart>
      <c:catAx>
        <c:axId val="19412030"/>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40490543"/>
        <c:crosses val="autoZero"/>
        <c:auto val="1"/>
        <c:lblOffset val="100"/>
        <c:tickLblSkip val="5"/>
        <c:tickMarkSkip val="5"/>
        <c:noMultiLvlLbl val="0"/>
      </c:catAx>
      <c:valAx>
        <c:axId val="40490543"/>
        <c:scaling>
          <c:orientation val="minMax"/>
          <c:min val="5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19412030"/>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6396006"/>
        <c:axId val="59128599"/>
      </c:barChart>
      <c:catAx>
        <c:axId val="3639600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128599"/>
        <c:crosses val="autoZero"/>
        <c:auto val="1"/>
        <c:lblOffset val="100"/>
        <c:tickLblSkip val="3"/>
        <c:noMultiLvlLbl val="0"/>
      </c:catAx>
      <c:valAx>
        <c:axId val="5912859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39600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2395344"/>
        <c:axId val="24687185"/>
      </c:barChart>
      <c:catAx>
        <c:axId val="6239534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687185"/>
        <c:crosses val="autoZero"/>
        <c:auto val="1"/>
        <c:lblOffset val="100"/>
        <c:tickLblSkip val="2"/>
        <c:noMultiLvlLbl val="0"/>
      </c:catAx>
      <c:valAx>
        <c:axId val="2468718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39534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0858074"/>
        <c:axId val="53504939"/>
      </c:barChart>
      <c:catAx>
        <c:axId val="2085807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3504939"/>
        <c:crosses val="autoZero"/>
        <c:auto val="1"/>
        <c:lblOffset val="100"/>
        <c:tickLblSkip val="4"/>
        <c:noMultiLvlLbl val="0"/>
      </c:catAx>
      <c:valAx>
        <c:axId val="5350493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085807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1782404"/>
        <c:axId val="38932773"/>
      </c:barChart>
      <c:catAx>
        <c:axId val="1178240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8932773"/>
        <c:crosses val="autoZero"/>
        <c:auto val="1"/>
        <c:lblOffset val="100"/>
        <c:tickLblSkip val="3"/>
        <c:noMultiLvlLbl val="0"/>
      </c:catAx>
      <c:valAx>
        <c:axId val="3893277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78240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4850638"/>
        <c:axId val="66546879"/>
      </c:barChart>
      <c:catAx>
        <c:axId val="1485063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546879"/>
        <c:crosses val="autoZero"/>
        <c:auto val="1"/>
        <c:lblOffset val="100"/>
        <c:tickLblSkip val="2"/>
        <c:noMultiLvlLbl val="0"/>
      </c:catAx>
      <c:valAx>
        <c:axId val="6654687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85063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2051000"/>
        <c:axId val="21588089"/>
      </c:barChart>
      <c:catAx>
        <c:axId val="6205100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1588089"/>
        <c:crosses val="autoZero"/>
        <c:auto val="1"/>
        <c:lblOffset val="100"/>
        <c:tickLblSkip val="4"/>
        <c:noMultiLvlLbl val="0"/>
      </c:catAx>
      <c:valAx>
        <c:axId val="2158808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205100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0075074"/>
        <c:axId val="3804755"/>
      </c:barChart>
      <c:catAx>
        <c:axId val="6007507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804755"/>
        <c:crosses val="autoZero"/>
        <c:auto val="1"/>
        <c:lblOffset val="100"/>
        <c:tickLblSkip val="3"/>
        <c:noMultiLvlLbl val="0"/>
      </c:catAx>
      <c:valAx>
        <c:axId val="380475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07507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4242796"/>
        <c:axId val="39749709"/>
      </c:barChart>
      <c:catAx>
        <c:axId val="3424279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749709"/>
        <c:crosses val="autoZero"/>
        <c:auto val="1"/>
        <c:lblOffset val="100"/>
        <c:tickLblSkip val="2"/>
        <c:noMultiLvlLbl val="0"/>
      </c:catAx>
      <c:valAx>
        <c:axId val="3974970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24279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2203062"/>
        <c:axId val="65609831"/>
      </c:barChart>
      <c:catAx>
        <c:axId val="2220306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609831"/>
        <c:crosses val="autoZero"/>
        <c:auto val="1"/>
        <c:lblOffset val="100"/>
        <c:tickLblSkip val="4"/>
        <c:noMultiLvlLbl val="0"/>
      </c:catAx>
      <c:valAx>
        <c:axId val="6560983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20306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3617568"/>
        <c:axId val="12796065"/>
      </c:barChart>
      <c:catAx>
        <c:axId val="5361756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2796065"/>
        <c:crosses val="autoZero"/>
        <c:auto val="1"/>
        <c:lblOffset val="100"/>
        <c:tickLblSkip val="3"/>
        <c:noMultiLvlLbl val="0"/>
      </c:catAx>
      <c:valAx>
        <c:axId val="1279606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361756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Afhankelijkheidsratio: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data!$H$100:$AG$100</c:f>
              <c:numCache/>
            </c:numRef>
          </c:val>
          <c:smooth val="0"/>
        </c:ser>
        <c:ser>
          <c:idx val="1"/>
          <c:order val="1"/>
          <c:tx>
            <c:strRef>
              <c:f>data!$A$19</c:f>
              <c:strCache>
                <c:ptCount val="1"/>
                <c:pt idx="0">
                  <c:v>West-Vlaanderen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data!$H$101:$AG$101</c:f>
              <c:numCache/>
            </c:numRef>
          </c:val>
          <c:smooth val="0"/>
        </c:ser>
        <c:ser>
          <c:idx val="2"/>
          <c:order val="2"/>
          <c:tx>
            <c:strRef>
              <c:f>data!$A$25</c:f>
              <c:strCache>
                <c:ptCount val="1"/>
                <c:pt idx="0">
                  <c:v>Brugge</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data!$H$102:$AG$102</c:f>
              <c:numCache/>
            </c:numRef>
          </c:val>
          <c:smooth val="0"/>
        </c:ser>
        <c:ser>
          <c:idx val="3"/>
          <c:order val="3"/>
          <c:tx>
            <c:strRef>
              <c:f>data!$A$31</c:f>
              <c:strCache>
                <c:ptCount val="1"/>
                <c:pt idx="0">
                  <c:v>Oostende</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data!$H$103:$AG$103</c:f>
              <c:numCache/>
            </c:numRef>
          </c:val>
          <c:smooth val="0"/>
        </c:ser>
        <c:ser>
          <c:idx val="4"/>
          <c:order val="4"/>
          <c:tx>
            <c:strRef>
              <c:f>data!$A$37</c:f>
              <c:strCache>
                <c:ptCount val="1"/>
                <c:pt idx="0">
                  <c:v>Roeselare-Tielt</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data!$H$104:$AG$104</c:f>
              <c:numCache/>
            </c:numRef>
          </c:val>
          <c:smooth val="0"/>
        </c:ser>
        <c:ser>
          <c:idx val="5"/>
          <c:order val="5"/>
          <c:tx>
            <c:strRef>
              <c:f>data!$A$43</c:f>
              <c:strCache>
                <c:ptCount val="1"/>
                <c:pt idx="0">
                  <c:v>Westhoek</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19050">
                <a:solidFill>
                  <a:srgbClr val="00B0F0"/>
                </a:solidFill>
                <a:prstDash val="sysDot"/>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Pt>
            <c:idx val="19"/>
            <c:spPr>
              <a:ln w="19050">
                <a:solidFill>
                  <a:srgbClr val="00B0F0"/>
                </a:solidFill>
                <a:prstDash val="sysDot"/>
              </a:ln>
            </c:spPr>
            <c:marker>
              <c:size val="4"/>
              <c:spPr>
                <a:solidFill>
                  <a:schemeClr val="bg1"/>
                </a:solidFill>
                <a:ln>
                  <a:solidFill>
                    <a:srgbClr val="00B0F0"/>
                  </a:solidFill>
                </a:ln>
              </c:spPr>
            </c:marker>
          </c:dPt>
          <c:dPt>
            <c:idx val="20"/>
            <c:spPr>
              <a:ln w="19050">
                <a:solidFill>
                  <a:srgbClr val="00B0F0"/>
                </a:solidFill>
                <a:prstDash val="sysDot"/>
              </a:ln>
            </c:spPr>
            <c:marker>
              <c:size val="4"/>
              <c:spPr>
                <a:solidFill>
                  <a:schemeClr val="bg1"/>
                </a:solidFill>
                <a:ln>
                  <a:solidFill>
                    <a:srgbClr val="00B0F0"/>
                  </a:solidFill>
                </a:ln>
              </c:spPr>
            </c:marker>
          </c:dPt>
          <c:dPt>
            <c:idx val="21"/>
            <c:spPr>
              <a:ln w="19050">
                <a:solidFill>
                  <a:srgbClr val="00B0F0"/>
                </a:solidFill>
                <a:prstDash val="sysDot"/>
              </a:ln>
            </c:spPr>
            <c:marker>
              <c:size val="4"/>
              <c:spPr>
                <a:solidFill>
                  <a:schemeClr val="bg1"/>
                </a:solidFill>
                <a:ln>
                  <a:solidFill>
                    <a:srgbClr val="00B0F0"/>
                  </a:solidFill>
                </a:ln>
              </c:spPr>
            </c:marker>
          </c:dPt>
          <c:dPt>
            <c:idx val="22"/>
            <c:spPr>
              <a:ln w="19050">
                <a:solidFill>
                  <a:srgbClr val="00B0F0"/>
                </a:solidFill>
                <a:prstDash val="sysDot"/>
              </a:ln>
            </c:spPr>
            <c:marker>
              <c:size val="4"/>
              <c:spPr>
                <a:solidFill>
                  <a:schemeClr val="bg1"/>
                </a:solidFill>
                <a:ln>
                  <a:solidFill>
                    <a:srgbClr val="00B0F0"/>
                  </a:solidFill>
                </a:ln>
              </c:spPr>
            </c:marker>
          </c:dPt>
          <c:dPt>
            <c:idx val="23"/>
            <c:spPr>
              <a:ln w="19050">
                <a:solidFill>
                  <a:srgbClr val="00B0F0"/>
                </a:solidFill>
                <a:prstDash val="sysDot"/>
              </a:ln>
            </c:spPr>
            <c:marker>
              <c:size val="4"/>
              <c:spPr>
                <a:solidFill>
                  <a:schemeClr val="bg1"/>
                </a:solidFill>
                <a:ln>
                  <a:solidFill>
                    <a:srgbClr val="00B0F0"/>
                  </a:solidFill>
                </a:ln>
              </c:spPr>
            </c:marker>
          </c:dPt>
          <c:dPt>
            <c:idx val="24"/>
            <c:spPr>
              <a:ln w="19050">
                <a:solidFill>
                  <a:srgbClr val="00B0F0"/>
                </a:solidFill>
                <a:prstDash val="sysDot"/>
              </a:ln>
            </c:spPr>
            <c:marker>
              <c:size val="4"/>
              <c:spPr>
                <a:solidFill>
                  <a:schemeClr val="bg1"/>
                </a:solidFill>
                <a:ln>
                  <a:solidFill>
                    <a:srgbClr val="00B0F0"/>
                  </a:solidFill>
                </a:ln>
              </c:spPr>
            </c:marker>
          </c:dPt>
          <c:dPt>
            <c:idx val="25"/>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data!$H$59:$AG$59</c:f>
              <c:strCache/>
            </c:strRef>
          </c:cat>
          <c:val>
            <c:numRef>
              <c:f>data!$H$105:$AG$105</c:f>
              <c:numCache/>
            </c:numRef>
          </c:val>
          <c:smooth val="0"/>
        </c:ser>
        <c:ser>
          <c:idx val="6"/>
          <c:order val="6"/>
          <c:tx>
            <c:strRef>
              <c:f>data!$A$49</c:f>
              <c:strCache>
                <c:ptCount val="1"/>
                <c:pt idx="0">
                  <c:v>Z-W-Vlaanderen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lumMod val="50000"/>
                </a:schemeClr>
              </a:solidFill>
            </c:spPr>
          </c:marker>
          <c:dPt>
            <c:idx val="9"/>
            <c:spPr>
              <a:ln w="19050">
                <a:solidFill/>
                <a:prstDash val="sysDot"/>
              </a:ln>
            </c:spPr>
            <c:marker>
              <c:size val="5"/>
              <c:spPr>
                <a:solidFill>
                  <a:schemeClr val="accent1">
                    <a:lumMod val="50000"/>
                  </a:schemeClr>
                </a:solidFill>
              </c:spPr>
            </c:marker>
          </c:dPt>
          <c:dPt>
            <c:idx val="10"/>
            <c:spPr>
              <a:ln w="19050">
                <a:solidFill/>
                <a:prstDash val="sysDot"/>
              </a:ln>
            </c:spPr>
            <c:marker>
              <c:size val="5"/>
              <c:spPr>
                <a:solidFill>
                  <a:schemeClr val="accent1">
                    <a:lumMod val="50000"/>
                  </a:schemeClr>
                </a:solidFill>
              </c:spPr>
            </c:marker>
          </c:dPt>
          <c:dPt>
            <c:idx val="11"/>
            <c:spPr>
              <a:ln w="19050">
                <a:solidFill/>
                <a:prstDash val="sysDot"/>
              </a:ln>
            </c:spPr>
            <c:marker>
              <c:size val="5"/>
              <c:spPr>
                <a:solidFill>
                  <a:schemeClr val="accent1">
                    <a:lumMod val="50000"/>
                  </a:schemeClr>
                </a:solidFill>
              </c:spPr>
            </c:marker>
          </c:dPt>
          <c:dPt>
            <c:idx val="12"/>
            <c:spPr>
              <a:ln w="19050">
                <a:solidFill/>
                <a:prstDash val="sysDot"/>
              </a:ln>
            </c:spPr>
            <c:marker>
              <c:size val="5"/>
              <c:spPr>
                <a:solidFill>
                  <a:schemeClr val="accent1">
                    <a:lumMod val="50000"/>
                  </a:schemeClr>
                </a:solidFill>
              </c:spPr>
            </c:marker>
          </c:dPt>
          <c:dPt>
            <c:idx val="13"/>
            <c:spPr>
              <a:ln w="19050">
                <a:solidFill/>
                <a:prstDash val="sysDot"/>
              </a:ln>
            </c:spPr>
            <c:marker>
              <c:size val="5"/>
              <c:spPr>
                <a:solidFill>
                  <a:schemeClr val="accent1">
                    <a:lumMod val="50000"/>
                  </a:schemeClr>
                </a:solidFill>
              </c:spPr>
            </c:marker>
          </c:dPt>
          <c:dPt>
            <c:idx val="14"/>
            <c:spPr>
              <a:ln w="19050">
                <a:solidFill/>
                <a:prstDash val="sysDot"/>
              </a:ln>
            </c:spPr>
            <c:marker>
              <c:size val="5"/>
              <c:spPr>
                <a:solidFill>
                  <a:schemeClr val="accent1">
                    <a:lumMod val="50000"/>
                  </a:schemeClr>
                </a:solidFill>
              </c:spPr>
            </c:marker>
          </c:dPt>
          <c:dPt>
            <c:idx val="15"/>
            <c:spPr>
              <a:ln w="19050">
                <a:solidFill/>
                <a:prstDash val="sysDot"/>
              </a:ln>
            </c:spPr>
            <c:marker>
              <c:size val="5"/>
              <c:spPr>
                <a:solidFill>
                  <a:schemeClr val="accent1">
                    <a:lumMod val="50000"/>
                  </a:schemeClr>
                </a:solidFill>
              </c:spPr>
            </c:marker>
          </c:dPt>
          <c:dPt>
            <c:idx val="16"/>
            <c:spPr>
              <a:ln w="19050">
                <a:solidFill/>
                <a:prstDash val="sysDot"/>
              </a:ln>
            </c:spPr>
            <c:marker>
              <c:size val="5"/>
              <c:spPr>
                <a:solidFill>
                  <a:schemeClr val="accent1">
                    <a:lumMod val="50000"/>
                  </a:schemeClr>
                </a:solidFill>
              </c:spPr>
            </c:marker>
          </c:dPt>
          <c:dPt>
            <c:idx val="17"/>
            <c:spPr>
              <a:ln w="19050">
                <a:solidFill/>
                <a:prstDash val="sysDot"/>
              </a:ln>
            </c:spPr>
            <c:marker>
              <c:size val="5"/>
              <c:spPr>
                <a:solidFill>
                  <a:schemeClr val="accent1">
                    <a:lumMod val="50000"/>
                  </a:schemeClr>
                </a:solidFill>
              </c:spPr>
            </c:marker>
          </c:dPt>
          <c:dPt>
            <c:idx val="18"/>
            <c:spPr>
              <a:ln w="19050">
                <a:solidFill/>
                <a:prstDash val="sysDot"/>
              </a:ln>
            </c:spPr>
            <c:marker>
              <c:size val="5"/>
              <c:spPr>
                <a:solidFill>
                  <a:schemeClr val="accent1">
                    <a:lumMod val="50000"/>
                  </a:schemeClr>
                </a:solidFill>
              </c:spPr>
            </c:marker>
          </c:dPt>
          <c:dPt>
            <c:idx val="19"/>
            <c:spPr>
              <a:ln w="19050">
                <a:solidFill/>
                <a:prstDash val="sysDot"/>
              </a:ln>
            </c:spPr>
            <c:marker>
              <c:size val="5"/>
              <c:spPr>
                <a:solidFill>
                  <a:schemeClr val="accent1">
                    <a:lumMod val="50000"/>
                  </a:schemeClr>
                </a:solidFill>
              </c:spPr>
            </c:marker>
          </c:dPt>
          <c:dPt>
            <c:idx val="20"/>
            <c:spPr>
              <a:ln w="19050">
                <a:solidFill/>
                <a:prstDash val="sysDot"/>
              </a:ln>
            </c:spPr>
            <c:marker>
              <c:size val="5"/>
              <c:spPr>
                <a:solidFill>
                  <a:schemeClr val="accent1">
                    <a:lumMod val="50000"/>
                  </a:schemeClr>
                </a:solidFill>
              </c:spPr>
            </c:marker>
          </c:dPt>
          <c:dPt>
            <c:idx val="21"/>
            <c:spPr>
              <a:ln w="19050">
                <a:solidFill/>
                <a:prstDash val="sysDot"/>
              </a:ln>
            </c:spPr>
            <c:marker>
              <c:size val="5"/>
              <c:spPr>
                <a:solidFill>
                  <a:schemeClr val="accent1">
                    <a:lumMod val="50000"/>
                  </a:schemeClr>
                </a:solidFill>
              </c:spPr>
            </c:marker>
          </c:dPt>
          <c:dPt>
            <c:idx val="22"/>
            <c:spPr>
              <a:ln w="19050">
                <a:solidFill/>
                <a:prstDash val="sysDot"/>
              </a:ln>
            </c:spPr>
            <c:marker>
              <c:size val="5"/>
              <c:spPr>
                <a:solidFill>
                  <a:schemeClr val="accent1">
                    <a:lumMod val="50000"/>
                  </a:schemeClr>
                </a:solidFill>
              </c:spPr>
            </c:marker>
          </c:dPt>
          <c:dPt>
            <c:idx val="23"/>
            <c:spPr>
              <a:ln w="19050">
                <a:solidFill/>
                <a:prstDash val="sysDot"/>
              </a:ln>
            </c:spPr>
            <c:marker>
              <c:size val="5"/>
              <c:spPr>
                <a:solidFill>
                  <a:schemeClr val="accent1">
                    <a:lumMod val="50000"/>
                  </a:schemeClr>
                </a:solidFill>
              </c:spPr>
            </c:marker>
          </c:dPt>
          <c:dPt>
            <c:idx val="24"/>
            <c:spPr>
              <a:ln w="19050">
                <a:solidFill/>
                <a:prstDash val="sysDot"/>
              </a:ln>
            </c:spPr>
            <c:marker>
              <c:size val="5"/>
              <c:spPr>
                <a:solidFill>
                  <a:schemeClr val="accent1">
                    <a:lumMod val="50000"/>
                  </a:schemeClr>
                </a:solidFill>
              </c:spPr>
            </c:marker>
          </c:dPt>
          <c:dPt>
            <c:idx val="25"/>
            <c:spPr>
              <a:ln w="19050">
                <a:solidFill/>
                <a:prstDash val="sysDot"/>
              </a:ln>
            </c:spPr>
            <c:marker>
              <c:size val="5"/>
              <c:spPr>
                <a:solidFill>
                  <a:schemeClr val="accent1">
                    <a:lumMod val="50000"/>
                  </a:schemeClr>
                </a:solidFill>
              </c:spPr>
            </c:marker>
          </c:dPt>
          <c:dLbls>
            <c:numFmt formatCode="General" sourceLinked="1"/>
            <c:showLegendKey val="0"/>
            <c:showVal val="0"/>
            <c:showBubbleSize val="0"/>
            <c:showCatName val="0"/>
            <c:showSerName val="0"/>
            <c:showLeaderLines val="1"/>
            <c:showPercent val="0"/>
          </c:dLbls>
          <c:cat>
            <c:strRef>
              <c:f>data!$H$59:$AG$59</c:f>
              <c:strCache/>
            </c:strRef>
          </c:cat>
          <c:val>
            <c:numRef>
              <c:f>data!$H$106:$AG$106</c:f>
              <c:numCache/>
            </c:numRef>
          </c:val>
          <c:smooth val="0"/>
        </c:ser>
        <c:marker val="1"/>
        <c:axId val="28870568"/>
        <c:axId val="58508521"/>
      </c:lineChart>
      <c:catAx>
        <c:axId val="28870568"/>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58508521"/>
        <c:crosses val="autoZero"/>
        <c:auto val="1"/>
        <c:lblOffset val="100"/>
        <c:tickLblSkip val="5"/>
        <c:tickMarkSkip val="5"/>
        <c:noMultiLvlLbl val="0"/>
      </c:catAx>
      <c:valAx>
        <c:axId val="58508521"/>
        <c:scaling>
          <c:orientation val="minMax"/>
          <c:min val="8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28870568"/>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8055722"/>
        <c:axId val="29848315"/>
      </c:barChart>
      <c:catAx>
        <c:axId val="4805572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848315"/>
        <c:crosses val="autoZero"/>
        <c:auto val="1"/>
        <c:lblOffset val="100"/>
        <c:tickLblSkip val="2"/>
        <c:noMultiLvlLbl val="0"/>
      </c:catAx>
      <c:valAx>
        <c:axId val="2984831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05572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99380"/>
        <c:axId val="1794421"/>
      </c:barChart>
      <c:catAx>
        <c:axId val="19938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794421"/>
        <c:crosses val="autoZero"/>
        <c:auto val="1"/>
        <c:lblOffset val="100"/>
        <c:tickLblSkip val="4"/>
        <c:noMultiLvlLbl val="0"/>
      </c:catAx>
      <c:valAx>
        <c:axId val="179442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9938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6149790"/>
        <c:axId val="11130383"/>
      </c:barChart>
      <c:catAx>
        <c:axId val="1614979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130383"/>
        <c:crosses val="autoZero"/>
        <c:auto val="1"/>
        <c:lblOffset val="100"/>
        <c:tickLblSkip val="3"/>
        <c:noMultiLvlLbl val="0"/>
      </c:catAx>
      <c:valAx>
        <c:axId val="1113038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614979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3064584"/>
        <c:axId val="29145801"/>
      </c:barChart>
      <c:catAx>
        <c:axId val="3306458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145801"/>
        <c:crosses val="autoZero"/>
        <c:auto val="1"/>
        <c:lblOffset val="100"/>
        <c:tickLblSkip val="2"/>
        <c:noMultiLvlLbl val="0"/>
      </c:catAx>
      <c:valAx>
        <c:axId val="2914580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06458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0985618"/>
        <c:axId val="11999651"/>
      </c:barChart>
      <c:catAx>
        <c:axId val="6098561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1999651"/>
        <c:crosses val="autoZero"/>
        <c:auto val="1"/>
        <c:lblOffset val="100"/>
        <c:tickLblSkip val="4"/>
        <c:noMultiLvlLbl val="0"/>
      </c:catAx>
      <c:valAx>
        <c:axId val="1199965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98561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0887996"/>
        <c:axId val="32447645"/>
      </c:barChart>
      <c:catAx>
        <c:axId val="4088799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447645"/>
        <c:crosses val="autoZero"/>
        <c:auto val="1"/>
        <c:lblOffset val="100"/>
        <c:tickLblSkip val="3"/>
        <c:noMultiLvlLbl val="0"/>
      </c:catAx>
      <c:valAx>
        <c:axId val="3244764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88799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3593350"/>
        <c:axId val="11013559"/>
      </c:barChart>
      <c:catAx>
        <c:axId val="2359335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013559"/>
        <c:crosses val="autoZero"/>
        <c:auto val="1"/>
        <c:lblOffset val="100"/>
        <c:tickLblSkip val="2"/>
        <c:noMultiLvlLbl val="0"/>
      </c:catAx>
      <c:valAx>
        <c:axId val="1101355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59335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2013168"/>
        <c:axId val="19683057"/>
      </c:barChart>
      <c:catAx>
        <c:axId val="3201316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9683057"/>
        <c:crosses val="autoZero"/>
        <c:auto val="1"/>
        <c:lblOffset val="100"/>
        <c:tickLblSkip val="4"/>
        <c:noMultiLvlLbl val="0"/>
      </c:catAx>
      <c:valAx>
        <c:axId val="1968305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201316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2929786"/>
        <c:axId val="50823755"/>
      </c:barChart>
      <c:catAx>
        <c:axId val="4292978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823755"/>
        <c:crosses val="autoZero"/>
        <c:auto val="1"/>
        <c:lblOffset val="100"/>
        <c:tickLblSkip val="3"/>
        <c:noMultiLvlLbl val="0"/>
      </c:catAx>
      <c:valAx>
        <c:axId val="5082375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292978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4760612"/>
        <c:axId val="23083461"/>
      </c:barChart>
      <c:catAx>
        <c:axId val="5476061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083461"/>
        <c:crosses val="autoZero"/>
        <c:auto val="1"/>
        <c:lblOffset val="100"/>
        <c:tickLblSkip val="2"/>
        <c:noMultiLvlLbl val="0"/>
      </c:catAx>
      <c:valAx>
        <c:axId val="2308346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76061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Netto afhankelijkheidsratio: 
evolutie </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38100">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data!$F$126:$O$126</c:f>
              <c:numCache/>
            </c:numRef>
          </c:val>
          <c:smooth val="0"/>
        </c:ser>
        <c:ser>
          <c:idx val="1"/>
          <c:order val="1"/>
          <c:tx>
            <c:strRef>
              <c:f>data!$A$19</c:f>
              <c:strCache>
                <c:ptCount val="1"/>
                <c:pt idx="0">
                  <c:v>West-Vlaanderen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28575" cmpd="dbl">
                <a:solidFill>
                  <a:srgbClr val="008080"/>
                </a:solidFill>
                <a:prstDash val="solid"/>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data!$F$127:$O$127</c:f>
              <c:numCache/>
            </c:numRef>
          </c:val>
          <c:smooth val="0"/>
        </c:ser>
        <c:ser>
          <c:idx val="2"/>
          <c:order val="2"/>
          <c:tx>
            <c:strRef>
              <c:f>data!$A$25</c:f>
              <c:strCache>
                <c:ptCount val="1"/>
                <c:pt idx="0">
                  <c:v>Brugge</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28575">
                <a:solidFill>
                  <a:srgbClr val="0000FF"/>
                </a:solidFill>
                <a:prstDash val="solid"/>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data!$F$128:$O$128</c:f>
              <c:numCache/>
            </c:numRef>
          </c:val>
          <c:smooth val="0"/>
        </c:ser>
        <c:ser>
          <c:idx val="3"/>
          <c:order val="3"/>
          <c:tx>
            <c:strRef>
              <c:f>data!$A$31</c:f>
              <c:strCache>
                <c:ptCount val="1"/>
                <c:pt idx="0">
                  <c:v>Oostende</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28575">
                <a:solidFill>
                  <a:srgbClr val="A5BFCF"/>
                </a:solidFill>
                <a:prstDash val="solid"/>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data!$F$129:$O$129</c:f>
              <c:numCache/>
            </c:numRef>
          </c:val>
          <c:smooth val="0"/>
        </c:ser>
        <c:ser>
          <c:idx val="4"/>
          <c:order val="4"/>
          <c:tx>
            <c:strRef>
              <c:f>data!$A$37</c:f>
              <c:strCache>
                <c:ptCount val="1"/>
                <c:pt idx="0">
                  <c:v>Roeselare-Tielt</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28575">
                <a:solidFill>
                  <a:srgbClr val="2E638B"/>
                </a:solidFill>
                <a:prstDash val="solid"/>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data!$F$130:$O$130</c:f>
              <c:numCache/>
            </c:numRef>
          </c:val>
          <c:smooth val="0"/>
        </c:ser>
        <c:ser>
          <c:idx val="5"/>
          <c:order val="5"/>
          <c:tx>
            <c:strRef>
              <c:f>data!$A$43</c:f>
              <c:strCache>
                <c:ptCount val="1"/>
                <c:pt idx="0">
                  <c:v>Westhoek</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28575">
                <a:solidFill>
                  <a:srgbClr val="00B0F0"/>
                </a:solidFill>
                <a:prstDash val="solid"/>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data!$F$110:$O$110</c:f>
              <c:strCache/>
            </c:strRef>
          </c:cat>
          <c:val>
            <c:numRef>
              <c:f>data!$F$131:$O$131</c:f>
              <c:numCache/>
            </c:numRef>
          </c:val>
          <c:smooth val="0"/>
        </c:ser>
        <c:ser>
          <c:idx val="6"/>
          <c:order val="6"/>
          <c:tx>
            <c:strRef>
              <c:f>data!$A$49</c:f>
              <c:strCache>
                <c:ptCount val="1"/>
                <c:pt idx="0">
                  <c:v>Z-W-Vlaanderen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lumMod val="50000"/>
                </a:schemeClr>
              </a:solidFill>
            </c:spPr>
          </c:marker>
          <c:dPt>
            <c:idx val="9"/>
            <c:spPr>
              <a:ln w="28575">
                <a:solidFill/>
                <a:prstDash val="solid"/>
              </a:ln>
            </c:spPr>
            <c:marker>
              <c:size val="5"/>
              <c:spPr>
                <a:solidFill>
                  <a:schemeClr val="accent1">
                    <a:lumMod val="50000"/>
                  </a:schemeClr>
                </a:solidFill>
              </c:spPr>
            </c:marker>
          </c:dPt>
          <c:dPt>
            <c:idx val="10"/>
            <c:spPr>
              <a:ln w="19050">
                <a:solidFill/>
                <a:prstDash val="sysDot"/>
              </a:ln>
            </c:spPr>
            <c:marker>
              <c:size val="5"/>
              <c:spPr>
                <a:solidFill>
                  <a:schemeClr val="accent1">
                    <a:lumMod val="50000"/>
                  </a:schemeClr>
                </a:solidFill>
              </c:spPr>
            </c:marker>
          </c:dPt>
          <c:dPt>
            <c:idx val="11"/>
            <c:spPr>
              <a:ln w="19050">
                <a:solidFill/>
                <a:prstDash val="sysDot"/>
              </a:ln>
            </c:spPr>
            <c:marker>
              <c:size val="5"/>
              <c:spPr>
                <a:solidFill>
                  <a:schemeClr val="accent1">
                    <a:lumMod val="50000"/>
                  </a:schemeClr>
                </a:solidFill>
              </c:spPr>
            </c:marker>
          </c:dPt>
          <c:dPt>
            <c:idx val="12"/>
            <c:spPr>
              <a:ln w="19050">
                <a:solidFill/>
                <a:prstDash val="sysDot"/>
              </a:ln>
            </c:spPr>
            <c:marker>
              <c:size val="5"/>
              <c:spPr>
                <a:solidFill>
                  <a:schemeClr val="accent1">
                    <a:lumMod val="50000"/>
                  </a:schemeClr>
                </a:solidFill>
              </c:spPr>
            </c:marker>
          </c:dPt>
          <c:dPt>
            <c:idx val="13"/>
            <c:spPr>
              <a:ln w="19050">
                <a:solidFill/>
                <a:prstDash val="sysDot"/>
              </a:ln>
            </c:spPr>
            <c:marker>
              <c:size val="5"/>
              <c:spPr>
                <a:solidFill>
                  <a:schemeClr val="accent1">
                    <a:lumMod val="50000"/>
                  </a:schemeClr>
                </a:solidFill>
              </c:spPr>
            </c:marker>
          </c:dPt>
          <c:dPt>
            <c:idx val="14"/>
            <c:spPr>
              <a:ln w="19050">
                <a:solidFill/>
                <a:prstDash val="sysDot"/>
              </a:ln>
            </c:spPr>
            <c:marker>
              <c:size val="5"/>
              <c:spPr>
                <a:solidFill>
                  <a:schemeClr val="accent1">
                    <a:lumMod val="50000"/>
                  </a:schemeClr>
                </a:solidFill>
              </c:spPr>
            </c:marker>
          </c:dPt>
          <c:dPt>
            <c:idx val="15"/>
            <c:spPr>
              <a:ln w="19050">
                <a:solidFill/>
                <a:prstDash val="sysDot"/>
              </a:ln>
            </c:spPr>
            <c:marker>
              <c:size val="5"/>
              <c:spPr>
                <a:solidFill>
                  <a:schemeClr val="accent1">
                    <a:lumMod val="50000"/>
                  </a:schemeClr>
                </a:solidFill>
              </c:spPr>
            </c:marker>
          </c:dPt>
          <c:dPt>
            <c:idx val="16"/>
            <c:spPr>
              <a:ln w="19050">
                <a:solidFill/>
                <a:prstDash val="sysDot"/>
              </a:ln>
            </c:spPr>
            <c:marker>
              <c:size val="5"/>
              <c:spPr>
                <a:solidFill>
                  <a:schemeClr val="accent1">
                    <a:lumMod val="50000"/>
                  </a:schemeClr>
                </a:solidFill>
              </c:spPr>
            </c:marker>
          </c:dPt>
          <c:dPt>
            <c:idx val="17"/>
            <c:spPr>
              <a:ln w="19050">
                <a:solidFill/>
                <a:prstDash val="sysDot"/>
              </a:ln>
            </c:spPr>
            <c:marker>
              <c:size val="5"/>
              <c:spPr>
                <a:solidFill>
                  <a:schemeClr val="accent1">
                    <a:lumMod val="50000"/>
                  </a:schemeClr>
                </a:solidFill>
              </c:spPr>
            </c:marker>
          </c:dPt>
          <c:dPt>
            <c:idx val="18"/>
            <c:spPr>
              <a:ln w="19050">
                <a:solidFill/>
                <a:prstDash val="sysDot"/>
              </a:ln>
            </c:spPr>
            <c:marker>
              <c:size val="5"/>
              <c:spPr>
                <a:solidFill>
                  <a:schemeClr val="accent1">
                    <a:lumMod val="50000"/>
                  </a:schemeClr>
                </a:solidFill>
              </c:spPr>
            </c:marker>
          </c:dPt>
          <c:dLbls>
            <c:numFmt formatCode="General" sourceLinked="1"/>
            <c:showLegendKey val="0"/>
            <c:showVal val="0"/>
            <c:showBubbleSize val="0"/>
            <c:showCatName val="0"/>
            <c:showSerName val="0"/>
            <c:showLeaderLines val="1"/>
            <c:showPercent val="0"/>
          </c:dLbls>
          <c:cat>
            <c:strRef>
              <c:f>data!$F$110:$O$110</c:f>
              <c:strCache/>
            </c:strRef>
          </c:cat>
          <c:val>
            <c:numRef>
              <c:f>data!$F$132:$O$132</c:f>
              <c:numCache/>
            </c:numRef>
          </c:val>
          <c:smooth val="0"/>
        </c:ser>
        <c:marker val="1"/>
        <c:axId val="56814642"/>
        <c:axId val="41569731"/>
      </c:lineChart>
      <c:catAx>
        <c:axId val="56814642"/>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41569731"/>
        <c:crosses val="autoZero"/>
        <c:auto val="1"/>
        <c:lblOffset val="100"/>
        <c:tickLblSkip val="2"/>
        <c:noMultiLvlLbl val="0"/>
      </c:catAx>
      <c:valAx>
        <c:axId val="41569731"/>
        <c:scaling>
          <c:orientation val="minMax"/>
          <c:min val="11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56814642"/>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424558"/>
        <c:axId val="57821023"/>
      </c:barChart>
      <c:catAx>
        <c:axId val="642455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7821023"/>
        <c:crosses val="autoZero"/>
        <c:auto val="1"/>
        <c:lblOffset val="100"/>
        <c:tickLblSkip val="4"/>
        <c:noMultiLvlLbl val="0"/>
      </c:catAx>
      <c:valAx>
        <c:axId val="5782102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2455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0627160"/>
        <c:axId val="52991257"/>
      </c:barChart>
      <c:catAx>
        <c:axId val="5062716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991257"/>
        <c:crosses val="autoZero"/>
        <c:auto val="1"/>
        <c:lblOffset val="100"/>
        <c:tickLblSkip val="3"/>
        <c:noMultiLvlLbl val="0"/>
      </c:catAx>
      <c:valAx>
        <c:axId val="5299125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62716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7159266"/>
        <c:axId val="64433395"/>
      </c:barChart>
      <c:catAx>
        <c:axId val="715926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4433395"/>
        <c:crosses val="autoZero"/>
        <c:auto val="1"/>
        <c:lblOffset val="100"/>
        <c:tickLblSkip val="2"/>
        <c:noMultiLvlLbl val="0"/>
      </c:catAx>
      <c:valAx>
        <c:axId val="6443339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715926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3029644"/>
        <c:axId val="51722477"/>
      </c:barChart>
      <c:catAx>
        <c:axId val="4302964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1722477"/>
        <c:crosses val="autoZero"/>
        <c:auto val="1"/>
        <c:lblOffset val="100"/>
        <c:tickLblSkip val="4"/>
        <c:noMultiLvlLbl val="0"/>
      </c:catAx>
      <c:valAx>
        <c:axId val="5172247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302964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2849110"/>
        <c:axId val="28771079"/>
      </c:barChart>
      <c:catAx>
        <c:axId val="6284911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771079"/>
        <c:crosses val="autoZero"/>
        <c:auto val="1"/>
        <c:lblOffset val="100"/>
        <c:tickLblSkip val="3"/>
        <c:noMultiLvlLbl val="0"/>
      </c:catAx>
      <c:valAx>
        <c:axId val="2877107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84911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7613120"/>
        <c:axId val="48756033"/>
      </c:barChart>
      <c:catAx>
        <c:axId val="5761312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756033"/>
        <c:crosses val="autoZero"/>
        <c:auto val="1"/>
        <c:lblOffset val="100"/>
        <c:tickLblSkip val="2"/>
        <c:noMultiLvlLbl val="0"/>
      </c:catAx>
      <c:valAx>
        <c:axId val="4875603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61312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6151114"/>
        <c:axId val="56924571"/>
      </c:barChart>
      <c:catAx>
        <c:axId val="3615111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6924571"/>
        <c:crosses val="autoZero"/>
        <c:auto val="1"/>
        <c:lblOffset val="100"/>
        <c:tickLblSkip val="4"/>
        <c:noMultiLvlLbl val="0"/>
      </c:catAx>
      <c:valAx>
        <c:axId val="5692457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15111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2559092"/>
        <c:axId val="47487509"/>
      </c:barChart>
      <c:catAx>
        <c:axId val="4255909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487509"/>
        <c:crosses val="autoZero"/>
        <c:auto val="1"/>
        <c:lblOffset val="100"/>
        <c:tickLblSkip val="3"/>
        <c:noMultiLvlLbl val="0"/>
      </c:catAx>
      <c:valAx>
        <c:axId val="4748750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255909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4734398"/>
        <c:axId val="21282991"/>
      </c:barChart>
      <c:catAx>
        <c:axId val="2473439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282991"/>
        <c:crosses val="autoZero"/>
        <c:auto val="1"/>
        <c:lblOffset val="100"/>
        <c:tickLblSkip val="2"/>
        <c:noMultiLvlLbl val="0"/>
      </c:catAx>
      <c:valAx>
        <c:axId val="2128299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73439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7329192"/>
        <c:axId val="46200681"/>
      </c:barChart>
      <c:catAx>
        <c:axId val="5732919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6200681"/>
        <c:crosses val="autoZero"/>
        <c:auto val="1"/>
        <c:lblOffset val="100"/>
        <c:tickLblSkip val="4"/>
        <c:noMultiLvlLbl val="0"/>
      </c:catAx>
      <c:valAx>
        <c:axId val="4620068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732919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
          <c:y val="0.04975"/>
          <c:w val="0.97875"/>
          <c:h val="0.71575"/>
        </c:manualLayout>
      </c:layout>
      <c:barChart>
        <c:barDir val="col"/>
        <c:grouping val="clustered"/>
        <c:varyColors val="0"/>
        <c:ser>
          <c:idx val="0"/>
          <c:order val="0"/>
          <c:tx>
            <c:strRef>
              <c:f>data!$L$142</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data!$M$142:$S$142</c:f>
              <c:numCache/>
            </c:numRef>
          </c:val>
        </c:ser>
        <c:ser>
          <c:idx val="1"/>
          <c:order val="1"/>
          <c:tx>
            <c:strRef>
              <c:f>data!$L$143</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data!$M$143:$S$143</c:f>
              <c:numCache/>
            </c:numRef>
          </c:val>
        </c:ser>
        <c:ser>
          <c:idx val="2"/>
          <c:order val="2"/>
          <c:tx>
            <c:strRef>
              <c:f>data!$L$144</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data!$M$144:$S$144</c:f>
              <c:numCache/>
            </c:numRef>
          </c:val>
        </c:ser>
        <c:gapWidth val="30"/>
        <c:axId val="38583260"/>
        <c:axId val="11705021"/>
      </c:barChart>
      <c:catAx>
        <c:axId val="38583260"/>
        <c:scaling>
          <c:orientation val="minMax"/>
        </c:scaling>
        <c:axPos val="b"/>
        <c:delete val="0"/>
        <c:numFmt formatCode="General" sourceLinked="1"/>
        <c:majorTickMark val="none"/>
        <c:minorTickMark val="none"/>
        <c:tickLblPos val="nextTo"/>
        <c:spPr>
          <a:ln w="9525">
            <a:noFill/>
          </a:ln>
        </c:spPr>
        <c:txPr>
          <a:bodyPr/>
          <a:lstStyle/>
          <a:p>
            <a:pPr>
              <a:defRPr lang="en-US" cap="none" sz="1180" b="0" i="0" u="none" baseline="0">
                <a:solidFill>
                  <a:srgbClr val="2E638B"/>
                </a:solidFill>
                <a:latin typeface="Calibri"/>
                <a:ea typeface="Calibri"/>
                <a:cs typeface="Calibri"/>
              </a:defRPr>
            </a:pPr>
          </a:p>
        </c:txPr>
        <c:crossAx val="11705021"/>
        <c:crosses val="autoZero"/>
        <c:auto val="1"/>
        <c:lblOffset val="100"/>
        <c:tickLblSkip val="1"/>
        <c:noMultiLvlLbl val="0"/>
      </c:catAx>
      <c:valAx>
        <c:axId val="11705021"/>
        <c:scaling>
          <c:orientation val="minMax"/>
          <c:max val="90"/>
          <c:min val="0"/>
        </c:scaling>
        <c:axPos val="l"/>
        <c:delete val="1"/>
        <c:majorTickMark val="out"/>
        <c:minorTickMark val="none"/>
        <c:tickLblPos val="nextTo"/>
        <c:crossAx val="38583260"/>
        <c:crosses val="autoZero"/>
        <c:crossBetween val="between"/>
        <c:dispUnits/>
      </c:valAx>
      <c:spPr>
        <a:noFill/>
        <a:ln w="25400">
          <a:noFill/>
        </a:ln>
      </c:spPr>
    </c:plotArea>
    <c:legend>
      <c:legendPos val="b"/>
      <c:layout>
        <c:manualLayout>
          <c:xMode val="edge"/>
          <c:yMode val="edge"/>
          <c:x val="0.2975"/>
          <c:y val="0.92075"/>
          <c:w val="0.43"/>
          <c:h val="0.062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3152946"/>
        <c:axId val="51267651"/>
      </c:barChart>
      <c:catAx>
        <c:axId val="1315294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1267651"/>
        <c:crosses val="autoZero"/>
        <c:auto val="1"/>
        <c:lblOffset val="100"/>
        <c:tickLblSkip val="3"/>
        <c:noMultiLvlLbl val="0"/>
      </c:catAx>
      <c:valAx>
        <c:axId val="5126765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15294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8755676"/>
        <c:axId val="59039037"/>
      </c:barChart>
      <c:catAx>
        <c:axId val="5875567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039037"/>
        <c:crosses val="autoZero"/>
        <c:auto val="1"/>
        <c:lblOffset val="100"/>
        <c:tickLblSkip val="2"/>
        <c:noMultiLvlLbl val="0"/>
      </c:catAx>
      <c:valAx>
        <c:axId val="5903903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75567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1589286"/>
        <c:axId val="17432663"/>
      </c:barChart>
      <c:catAx>
        <c:axId val="6158928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7432663"/>
        <c:crosses val="autoZero"/>
        <c:auto val="1"/>
        <c:lblOffset val="100"/>
        <c:tickLblSkip val="4"/>
        <c:noMultiLvlLbl val="0"/>
      </c:catAx>
      <c:valAx>
        <c:axId val="1743266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158928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2676240"/>
        <c:axId val="2759569"/>
      </c:barChart>
      <c:catAx>
        <c:axId val="2267624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759569"/>
        <c:crosses val="autoZero"/>
        <c:auto val="1"/>
        <c:lblOffset val="100"/>
        <c:tickLblSkip val="3"/>
        <c:noMultiLvlLbl val="0"/>
      </c:catAx>
      <c:valAx>
        <c:axId val="275956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67624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4836122"/>
        <c:axId val="22198507"/>
      </c:barChart>
      <c:catAx>
        <c:axId val="2483612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198507"/>
        <c:crosses val="autoZero"/>
        <c:auto val="1"/>
        <c:lblOffset val="100"/>
        <c:tickLblSkip val="2"/>
        <c:noMultiLvlLbl val="0"/>
      </c:catAx>
      <c:valAx>
        <c:axId val="2219850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83612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5568836"/>
        <c:axId val="53248613"/>
      </c:barChart>
      <c:catAx>
        <c:axId val="6556883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3248613"/>
        <c:crosses val="autoZero"/>
        <c:auto val="1"/>
        <c:lblOffset val="100"/>
        <c:tickLblSkip val="4"/>
        <c:noMultiLvlLbl val="0"/>
      </c:catAx>
      <c:valAx>
        <c:axId val="5324861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56883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9475470"/>
        <c:axId val="18170367"/>
      </c:barChart>
      <c:catAx>
        <c:axId val="947547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170367"/>
        <c:crosses val="autoZero"/>
        <c:auto val="1"/>
        <c:lblOffset val="100"/>
        <c:tickLblSkip val="3"/>
        <c:noMultiLvlLbl val="0"/>
      </c:catAx>
      <c:valAx>
        <c:axId val="1817036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47547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9315576"/>
        <c:axId val="62513593"/>
      </c:barChart>
      <c:catAx>
        <c:axId val="2931557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513593"/>
        <c:crosses val="autoZero"/>
        <c:auto val="1"/>
        <c:lblOffset val="100"/>
        <c:tickLblSkip val="2"/>
        <c:noMultiLvlLbl val="0"/>
      </c:catAx>
      <c:valAx>
        <c:axId val="6251359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31557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5751426"/>
        <c:axId val="30436243"/>
      </c:barChart>
      <c:catAx>
        <c:axId val="2575142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0436243"/>
        <c:crosses val="autoZero"/>
        <c:auto val="1"/>
        <c:lblOffset val="100"/>
        <c:tickLblSkip val="4"/>
        <c:noMultiLvlLbl val="0"/>
      </c:catAx>
      <c:valAx>
        <c:axId val="3043624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75142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490732"/>
        <c:axId val="49416589"/>
      </c:barChart>
      <c:catAx>
        <c:axId val="549073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416589"/>
        <c:crosses val="autoZero"/>
        <c:auto val="1"/>
        <c:lblOffset val="100"/>
        <c:tickLblSkip val="3"/>
        <c:noMultiLvlLbl val="0"/>
      </c:catAx>
      <c:valAx>
        <c:axId val="4941658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9073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5"/>
          <c:y val="0.03725"/>
          <c:w val="0.9785"/>
          <c:h val="0.7375"/>
        </c:manualLayout>
      </c:layout>
      <c:barChart>
        <c:barDir val="col"/>
        <c:grouping val="clustered"/>
        <c:varyColors val="0"/>
        <c:ser>
          <c:idx val="0"/>
          <c:order val="0"/>
          <c:tx>
            <c:strRef>
              <c:f>data!$L$146</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data!$M$146:$S$146</c:f>
              <c:numCache/>
            </c:numRef>
          </c:val>
        </c:ser>
        <c:ser>
          <c:idx val="1"/>
          <c:order val="1"/>
          <c:tx>
            <c:strRef>
              <c:f>data!$L$147</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data!$M$141:$S$141</c:f>
              <c:strCache/>
            </c:strRef>
          </c:cat>
          <c:val>
            <c:numRef>
              <c:f>data!$M$147:$S$147</c:f>
              <c:numCache/>
            </c:numRef>
          </c:val>
        </c:ser>
        <c:gapWidth val="30"/>
        <c:axId val="38236326"/>
        <c:axId val="8582615"/>
      </c:barChart>
      <c:catAx>
        <c:axId val="38236326"/>
        <c:scaling>
          <c:orientation val="minMax"/>
        </c:scaling>
        <c:axPos val="b"/>
        <c:delete val="0"/>
        <c:numFmt formatCode="General" sourceLinked="1"/>
        <c:majorTickMark val="none"/>
        <c:minorTickMark val="none"/>
        <c:tickLblPos val="nextTo"/>
        <c:spPr>
          <a:ln w="9525">
            <a:noFill/>
          </a:ln>
        </c:spPr>
        <c:txPr>
          <a:bodyPr/>
          <a:lstStyle/>
          <a:p>
            <a:pPr>
              <a:defRPr lang="en-US" cap="none" sz="1180" b="0" i="0" u="none" baseline="0">
                <a:solidFill>
                  <a:srgbClr val="2E638B"/>
                </a:solidFill>
                <a:latin typeface="Calibri"/>
                <a:ea typeface="Calibri"/>
                <a:cs typeface="Calibri"/>
              </a:defRPr>
            </a:pPr>
          </a:p>
        </c:txPr>
        <c:crossAx val="8582615"/>
        <c:crosses val="autoZero"/>
        <c:auto val="1"/>
        <c:lblOffset val="100"/>
        <c:tickLblSkip val="1"/>
        <c:noMultiLvlLbl val="0"/>
      </c:catAx>
      <c:valAx>
        <c:axId val="8582615"/>
        <c:scaling>
          <c:orientation val="minMax"/>
          <c:max val="85"/>
          <c:min val="0"/>
        </c:scaling>
        <c:axPos val="l"/>
        <c:delete val="1"/>
        <c:majorTickMark val="out"/>
        <c:minorTickMark val="none"/>
        <c:tickLblPos val="nextTo"/>
        <c:crossAx val="38236326"/>
        <c:crosses val="autoZero"/>
        <c:crossBetween val="between"/>
        <c:dispUnits/>
      </c:valAx>
      <c:spPr>
        <a:noFill/>
        <a:ln w="25400">
          <a:noFill/>
        </a:ln>
      </c:spPr>
    </c:plotArea>
    <c:legend>
      <c:legendPos val="b"/>
      <c:layout>
        <c:manualLayout>
          <c:xMode val="edge"/>
          <c:yMode val="edge"/>
          <c:x val="0.294"/>
          <c:y val="0.90125"/>
          <c:w val="0.42125"/>
          <c:h val="0.0602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2096118"/>
        <c:axId val="43320743"/>
      </c:barChart>
      <c:catAx>
        <c:axId val="4209611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320743"/>
        <c:crosses val="autoZero"/>
        <c:auto val="1"/>
        <c:lblOffset val="100"/>
        <c:tickLblSkip val="2"/>
        <c:noMultiLvlLbl val="0"/>
      </c:catAx>
      <c:valAx>
        <c:axId val="4332074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209611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4342368"/>
        <c:axId val="19319265"/>
      </c:barChart>
      <c:catAx>
        <c:axId val="5434236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9319265"/>
        <c:crosses val="autoZero"/>
        <c:auto val="1"/>
        <c:lblOffset val="100"/>
        <c:tickLblSkip val="4"/>
        <c:noMultiLvlLbl val="0"/>
      </c:catAx>
      <c:valAx>
        <c:axId val="1931926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434236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9655658"/>
        <c:axId val="21356603"/>
      </c:barChart>
      <c:catAx>
        <c:axId val="3965565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356603"/>
        <c:crosses val="autoZero"/>
        <c:auto val="1"/>
        <c:lblOffset val="100"/>
        <c:tickLblSkip val="3"/>
        <c:noMultiLvlLbl val="0"/>
      </c:catAx>
      <c:valAx>
        <c:axId val="2135660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65565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7991700"/>
        <c:axId val="52163253"/>
      </c:barChart>
      <c:catAx>
        <c:axId val="5799170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163253"/>
        <c:crosses val="autoZero"/>
        <c:auto val="1"/>
        <c:lblOffset val="100"/>
        <c:tickLblSkip val="2"/>
        <c:noMultiLvlLbl val="0"/>
      </c:catAx>
      <c:valAx>
        <c:axId val="5216325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99170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6816094"/>
        <c:axId val="64473935"/>
      </c:barChart>
      <c:catAx>
        <c:axId val="6681609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473935"/>
        <c:crosses val="autoZero"/>
        <c:auto val="1"/>
        <c:lblOffset val="100"/>
        <c:tickLblSkip val="4"/>
        <c:noMultiLvlLbl val="0"/>
      </c:catAx>
      <c:valAx>
        <c:axId val="64473935"/>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81609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3394504"/>
        <c:axId val="55006217"/>
      </c:barChart>
      <c:catAx>
        <c:axId val="4339450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5006217"/>
        <c:crosses val="autoZero"/>
        <c:auto val="1"/>
        <c:lblOffset val="100"/>
        <c:tickLblSkip val="3"/>
        <c:noMultiLvlLbl val="0"/>
      </c:catAx>
      <c:valAx>
        <c:axId val="5500621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39450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5293906"/>
        <c:axId val="26318563"/>
      </c:barChart>
      <c:catAx>
        <c:axId val="2529390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318563"/>
        <c:crosses val="autoZero"/>
        <c:auto val="1"/>
        <c:lblOffset val="100"/>
        <c:tickLblSkip val="2"/>
        <c:noMultiLvlLbl val="0"/>
      </c:catAx>
      <c:valAx>
        <c:axId val="2631856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29390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5540476"/>
        <c:axId val="51428829"/>
      </c:barChart>
      <c:catAx>
        <c:axId val="3554047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1428829"/>
        <c:crosses val="autoZero"/>
        <c:auto val="1"/>
        <c:lblOffset val="100"/>
        <c:tickLblSkip val="4"/>
        <c:noMultiLvlLbl val="0"/>
      </c:catAx>
      <c:valAx>
        <c:axId val="5142882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554047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0206278"/>
        <c:axId val="4985591"/>
      </c:barChart>
      <c:catAx>
        <c:axId val="6020627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85591"/>
        <c:crosses val="autoZero"/>
        <c:auto val="1"/>
        <c:lblOffset val="100"/>
        <c:tickLblSkip val="3"/>
        <c:noMultiLvlLbl val="0"/>
      </c:catAx>
      <c:valAx>
        <c:axId val="498559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20627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4870320"/>
        <c:axId val="1179697"/>
      </c:barChart>
      <c:catAx>
        <c:axId val="44870320"/>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79697"/>
        <c:crosses val="autoZero"/>
        <c:auto val="1"/>
        <c:lblOffset val="100"/>
        <c:tickLblSkip val="2"/>
        <c:noMultiLvlLbl val="0"/>
      </c:catAx>
      <c:valAx>
        <c:axId val="117969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870320"/>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275"/>
          <c:y val="0.01275"/>
          <c:w val="0.97175"/>
          <c:h val="0.758"/>
        </c:manualLayout>
      </c:layout>
      <c:barChart>
        <c:barDir val="col"/>
        <c:grouping val="clustered"/>
        <c:varyColors val="0"/>
        <c:ser>
          <c:idx val="0"/>
          <c:order val="0"/>
          <c:tx>
            <c:strRef>
              <c:f>data!$L$142</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data!$M$141:$S$141</c:f>
              <c:strCache/>
            </c:strRef>
          </c:cat>
          <c:val>
            <c:numRef>
              <c:f>data!$M$153:$S$153</c:f>
              <c:numCache/>
            </c:numRef>
          </c:val>
        </c:ser>
        <c:ser>
          <c:idx val="1"/>
          <c:order val="1"/>
          <c:tx>
            <c:strRef>
              <c:f>data!$L$143</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data!$M$141:$S$141</c:f>
              <c:strCache/>
            </c:strRef>
          </c:cat>
          <c:val>
            <c:numRef>
              <c:f>data!$M$154:$S$154</c:f>
              <c:numCache/>
            </c:numRef>
          </c:val>
        </c:ser>
        <c:ser>
          <c:idx val="2"/>
          <c:order val="2"/>
          <c:tx>
            <c:strRef>
              <c:f>data!$L$144</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data!$M$141:$S$141</c:f>
              <c:strCache/>
            </c:strRef>
          </c:cat>
          <c:val>
            <c:numRef>
              <c:f>data!$M$155:$S$155</c:f>
              <c:numCache/>
            </c:numRef>
          </c:val>
        </c:ser>
        <c:gapWidth val="30"/>
        <c:axId val="10134672"/>
        <c:axId val="24103185"/>
      </c:barChart>
      <c:catAx>
        <c:axId val="10134672"/>
        <c:scaling>
          <c:orientation val="minMax"/>
        </c:scaling>
        <c:axPos val="b"/>
        <c:delete val="0"/>
        <c:numFmt formatCode="General" sourceLinked="1"/>
        <c:majorTickMark val="none"/>
        <c:minorTickMark val="none"/>
        <c:tickLblPos val="nextTo"/>
        <c:spPr>
          <a:ln w="9525">
            <a:noFill/>
          </a:ln>
        </c:spPr>
        <c:txPr>
          <a:bodyPr/>
          <a:lstStyle/>
          <a:p>
            <a:pPr>
              <a:defRPr lang="en-US" cap="none" sz="1180" b="0" i="0" u="none" baseline="0">
                <a:solidFill>
                  <a:srgbClr val="2E638B"/>
                </a:solidFill>
                <a:latin typeface="Calibri"/>
                <a:ea typeface="Calibri"/>
                <a:cs typeface="Calibri"/>
              </a:defRPr>
            </a:pPr>
          </a:p>
        </c:txPr>
        <c:crossAx val="24103185"/>
        <c:crosses val="autoZero"/>
        <c:auto val="1"/>
        <c:lblOffset val="100"/>
        <c:tickLblSkip val="1"/>
        <c:noMultiLvlLbl val="0"/>
      </c:catAx>
      <c:valAx>
        <c:axId val="24103185"/>
        <c:scaling>
          <c:orientation val="minMax"/>
        </c:scaling>
        <c:axPos val="l"/>
        <c:delete val="1"/>
        <c:majorTickMark val="out"/>
        <c:minorTickMark val="none"/>
        <c:tickLblPos val="nextTo"/>
        <c:crossAx val="10134672"/>
        <c:crosses val="autoZero"/>
        <c:crossBetween val="between"/>
        <c:dispUnits/>
      </c:valAx>
      <c:spPr>
        <a:noFill/>
        <a:ln w="25400">
          <a:noFill/>
        </a:ln>
      </c:spPr>
    </c:plotArea>
    <c:legend>
      <c:legendPos val="b"/>
      <c:layout>
        <c:manualLayout>
          <c:xMode val="edge"/>
          <c:yMode val="edge"/>
          <c:x val="0.3475"/>
          <c:y val="0.92425"/>
          <c:w val="0.391"/>
          <c:h val="0.0612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0617274"/>
        <c:axId val="28446603"/>
      </c:barChart>
      <c:catAx>
        <c:axId val="1061727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8446603"/>
        <c:crosses val="autoZero"/>
        <c:auto val="1"/>
        <c:lblOffset val="100"/>
        <c:tickLblSkip val="4"/>
        <c:noMultiLvlLbl val="0"/>
      </c:catAx>
      <c:valAx>
        <c:axId val="2844660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061727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4692836"/>
        <c:axId val="22473477"/>
      </c:barChart>
      <c:catAx>
        <c:axId val="54692836"/>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473477"/>
        <c:crosses val="autoZero"/>
        <c:auto val="1"/>
        <c:lblOffset val="100"/>
        <c:tickLblSkip val="3"/>
        <c:noMultiLvlLbl val="0"/>
      </c:catAx>
      <c:valAx>
        <c:axId val="22473477"/>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692836"/>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934702"/>
        <c:axId val="8412319"/>
      </c:barChart>
      <c:catAx>
        <c:axId val="93470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8412319"/>
        <c:crosses val="autoZero"/>
        <c:auto val="1"/>
        <c:lblOffset val="100"/>
        <c:tickLblSkip val="2"/>
        <c:noMultiLvlLbl val="0"/>
      </c:catAx>
      <c:valAx>
        <c:axId val="841231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3470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8602008"/>
        <c:axId val="10309209"/>
      </c:barChart>
      <c:catAx>
        <c:axId val="860200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0309209"/>
        <c:crosses val="autoZero"/>
        <c:auto val="1"/>
        <c:lblOffset val="100"/>
        <c:tickLblSkip val="4"/>
        <c:noMultiLvlLbl val="0"/>
      </c:catAx>
      <c:valAx>
        <c:axId val="1030920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860200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5674018"/>
        <c:axId val="29739571"/>
      </c:barChart>
      <c:catAx>
        <c:axId val="2567401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739571"/>
        <c:crosses val="autoZero"/>
        <c:auto val="1"/>
        <c:lblOffset val="100"/>
        <c:tickLblSkip val="3"/>
        <c:noMultiLvlLbl val="0"/>
      </c:catAx>
      <c:valAx>
        <c:axId val="2973957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67401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6329548"/>
        <c:axId val="60095021"/>
      </c:barChart>
      <c:catAx>
        <c:axId val="6632954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095021"/>
        <c:crosses val="autoZero"/>
        <c:auto val="1"/>
        <c:lblOffset val="100"/>
        <c:tickLblSkip val="2"/>
        <c:noMultiLvlLbl val="0"/>
      </c:catAx>
      <c:valAx>
        <c:axId val="6009502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32954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984278"/>
        <c:axId val="35858503"/>
      </c:barChart>
      <c:catAx>
        <c:axId val="3984278"/>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5858503"/>
        <c:crosses val="autoZero"/>
        <c:auto val="1"/>
        <c:lblOffset val="100"/>
        <c:tickLblSkip val="4"/>
        <c:noMultiLvlLbl val="0"/>
      </c:catAx>
      <c:valAx>
        <c:axId val="3585850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984278"/>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4291072"/>
        <c:axId val="18857601"/>
      </c:barChart>
      <c:catAx>
        <c:axId val="5429107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857601"/>
        <c:crosses val="autoZero"/>
        <c:auto val="1"/>
        <c:lblOffset val="100"/>
        <c:tickLblSkip val="3"/>
        <c:noMultiLvlLbl val="0"/>
      </c:catAx>
      <c:valAx>
        <c:axId val="18857601"/>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29107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5500682"/>
        <c:axId val="51070683"/>
      </c:barChart>
      <c:catAx>
        <c:axId val="35500682"/>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1070683"/>
        <c:crosses val="autoZero"/>
        <c:auto val="1"/>
        <c:lblOffset val="100"/>
        <c:tickLblSkip val="2"/>
        <c:noMultiLvlLbl val="0"/>
      </c:catAx>
      <c:valAx>
        <c:axId val="51070683"/>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500682"/>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6982964"/>
        <c:axId val="43084629"/>
      </c:barChart>
      <c:catAx>
        <c:axId val="56982964"/>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3084629"/>
        <c:crosses val="autoZero"/>
        <c:auto val="1"/>
        <c:lblOffset val="100"/>
        <c:tickLblSkip val="4"/>
        <c:noMultiLvlLbl val="0"/>
      </c:catAx>
      <c:valAx>
        <c:axId val="43084629"/>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6982964"/>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image" Target="../media/image1.png" /><Relationship Id="rId3" Type="http://schemas.openxmlformats.org/officeDocument/2006/relationships/chart" Target="/xl/charts/chart70.xml" /><Relationship Id="rId4" Type="http://schemas.openxmlformats.org/officeDocument/2006/relationships/chart" Target="/xl/charts/chart71.xml" /><Relationship Id="rId5" Type="http://schemas.openxmlformats.org/officeDocument/2006/relationships/chart" Target="/xl/charts/chart72.xml" /><Relationship Id="rId6" Type="http://schemas.openxmlformats.org/officeDocument/2006/relationships/chart" Target="/xl/charts/chart73.xml" /><Relationship Id="rId7" Type="http://schemas.openxmlformats.org/officeDocument/2006/relationships/chart" Target="/xl/charts/chart74.xml" /><Relationship Id="rId8" Type="http://schemas.openxmlformats.org/officeDocument/2006/relationships/chart" Target="/xl/charts/chart75.xml" /><Relationship Id="rId9" Type="http://schemas.openxmlformats.org/officeDocument/2006/relationships/chart" Target="/xl/charts/chart76.xml" /><Relationship Id="rId10" Type="http://schemas.openxmlformats.org/officeDocument/2006/relationships/chart" Target="/xl/charts/chart77.xml" /><Relationship Id="rId11" Type="http://schemas.openxmlformats.org/officeDocument/2006/relationships/chart" Target="/xl/charts/chart78.xml" /><Relationship Id="rId12" Type="http://schemas.openxmlformats.org/officeDocument/2006/relationships/chart" Target="/xl/charts/chart79.xml" /><Relationship Id="rId13" Type="http://schemas.openxmlformats.org/officeDocument/2006/relationships/chart" Target="/xl/charts/chart80.xml" /><Relationship Id="rId14" Type="http://schemas.openxmlformats.org/officeDocument/2006/relationships/chart" Target="/xl/charts/chart81.xml" /><Relationship Id="rId15" Type="http://schemas.openxmlformats.org/officeDocument/2006/relationships/chart" Target="/xl/charts/chart82.xml" /><Relationship Id="rId16" Type="http://schemas.openxmlformats.org/officeDocument/2006/relationships/chart" Target="/xl/charts/chart83.xml" /><Relationship Id="rId17" Type="http://schemas.openxmlformats.org/officeDocument/2006/relationships/chart" Target="/xl/charts/chart84.xml" /><Relationship Id="rId18" Type="http://schemas.openxmlformats.org/officeDocument/2006/relationships/chart" Target="/xl/charts/chart85.xml" /><Relationship Id="rId19" Type="http://schemas.openxmlformats.org/officeDocument/2006/relationships/chart" Target="/xl/charts/chart86.xml" /><Relationship Id="rId20" Type="http://schemas.openxmlformats.org/officeDocument/2006/relationships/chart" Target="/xl/charts/chart87.xml" /><Relationship Id="rId21" Type="http://schemas.openxmlformats.org/officeDocument/2006/relationships/chart" Target="/xl/charts/chart88.xml" /><Relationship Id="rId22" Type="http://schemas.openxmlformats.org/officeDocument/2006/relationships/chart" Target="/xl/charts/chart89.xml" /><Relationship Id="rId23" Type="http://schemas.openxmlformats.org/officeDocument/2006/relationships/chart" Target="/xl/charts/chart90.xml" /><Relationship Id="rId24" Type="http://schemas.openxmlformats.org/officeDocument/2006/relationships/chart" Target="/xl/charts/chart91.xml" /><Relationship Id="rId25" Type="http://schemas.openxmlformats.org/officeDocument/2006/relationships/chart" Target="/xl/charts/chart9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image" Target="../media/image1.png" /><Relationship Id="rId3" Type="http://schemas.openxmlformats.org/officeDocument/2006/relationships/chart" Target="/xl/charts/chart94.xml" /><Relationship Id="rId4" Type="http://schemas.openxmlformats.org/officeDocument/2006/relationships/chart" Target="/xl/charts/chart95.xml" /><Relationship Id="rId5" Type="http://schemas.openxmlformats.org/officeDocument/2006/relationships/chart" Target="/xl/charts/chart96.xml" /><Relationship Id="rId6" Type="http://schemas.openxmlformats.org/officeDocument/2006/relationships/chart" Target="/xl/charts/chart97.xml" /><Relationship Id="rId7" Type="http://schemas.openxmlformats.org/officeDocument/2006/relationships/chart" Target="/xl/charts/chart98.xml" /><Relationship Id="rId8" Type="http://schemas.openxmlformats.org/officeDocument/2006/relationships/chart" Target="/xl/charts/chart99.xml" /><Relationship Id="rId9" Type="http://schemas.openxmlformats.org/officeDocument/2006/relationships/chart" Target="/xl/charts/chart100.xml" /><Relationship Id="rId10" Type="http://schemas.openxmlformats.org/officeDocument/2006/relationships/chart" Target="/xl/charts/chart101.xml" /><Relationship Id="rId11" Type="http://schemas.openxmlformats.org/officeDocument/2006/relationships/chart" Target="/xl/charts/chart102.xml" /><Relationship Id="rId12" Type="http://schemas.openxmlformats.org/officeDocument/2006/relationships/chart" Target="/xl/charts/chart103.xml" /><Relationship Id="rId13" Type="http://schemas.openxmlformats.org/officeDocument/2006/relationships/chart" Target="/xl/charts/chart104.xml" /><Relationship Id="rId14" Type="http://schemas.openxmlformats.org/officeDocument/2006/relationships/chart" Target="/xl/charts/chart105.xml" /><Relationship Id="rId15" Type="http://schemas.openxmlformats.org/officeDocument/2006/relationships/chart" Target="/xl/charts/chart106.xml" /><Relationship Id="rId16" Type="http://schemas.openxmlformats.org/officeDocument/2006/relationships/chart" Target="/xl/charts/chart107.xml" /><Relationship Id="rId17" Type="http://schemas.openxmlformats.org/officeDocument/2006/relationships/chart" Target="/xl/charts/chart108.xml" /><Relationship Id="rId18" Type="http://schemas.openxmlformats.org/officeDocument/2006/relationships/chart" Target="/xl/charts/chart109.xml" /><Relationship Id="rId19" Type="http://schemas.openxmlformats.org/officeDocument/2006/relationships/chart" Target="/xl/charts/chart110.xml" /><Relationship Id="rId20" Type="http://schemas.openxmlformats.org/officeDocument/2006/relationships/chart" Target="/xl/charts/chart111.xml" /><Relationship Id="rId21" Type="http://schemas.openxmlformats.org/officeDocument/2006/relationships/chart" Target="/xl/charts/chart112.xml" /><Relationship Id="rId22" Type="http://schemas.openxmlformats.org/officeDocument/2006/relationships/chart" Target="/xl/charts/chart113.xml" /><Relationship Id="rId23" Type="http://schemas.openxmlformats.org/officeDocument/2006/relationships/chart" Target="/xl/charts/chart114.xml" /><Relationship Id="rId24" Type="http://schemas.openxmlformats.org/officeDocument/2006/relationships/chart" Target="/xl/charts/chart115.xml" /><Relationship Id="rId25" Type="http://schemas.openxmlformats.org/officeDocument/2006/relationships/chart" Target="/xl/charts/chart1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7.xml" /><Relationship Id="rId2" Type="http://schemas.openxmlformats.org/officeDocument/2006/relationships/chart" Target="/xl/charts/chart118.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9.xml" /><Relationship Id="rId2" Type="http://schemas.openxmlformats.org/officeDocument/2006/relationships/chart" Target="/xl/charts/chart120.xml" /><Relationship Id="rId3" Type="http://schemas.openxmlformats.org/officeDocument/2006/relationships/chart" Target="/xl/charts/chart121.xml" /><Relationship Id="rId4" Type="http://schemas.openxmlformats.org/officeDocument/2006/relationships/image" Target="../media/image1.png" /><Relationship Id="rId5" Type="http://schemas.openxmlformats.org/officeDocument/2006/relationships/chart" Target="/xl/charts/chart1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3.xml" /><Relationship Id="rId2" Type="http://schemas.openxmlformats.org/officeDocument/2006/relationships/chart" Target="/xl/charts/chart124.xml" /><Relationship Id="rId3" Type="http://schemas.openxmlformats.org/officeDocument/2006/relationships/chart" Target="/xl/charts/chart125.xml" /><Relationship Id="rId4" Type="http://schemas.openxmlformats.org/officeDocument/2006/relationships/image" Target="../media/image1.png" /><Relationship Id="rId5" Type="http://schemas.openxmlformats.org/officeDocument/2006/relationships/chart" Target="/xl/charts/chart1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7.xm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8.xml" /><Relationship Id="rId2" Type="http://schemas.openxmlformats.org/officeDocument/2006/relationships/image" Target="../media/image1.png" /><Relationship Id="rId3" Type="http://schemas.openxmlformats.org/officeDocument/2006/relationships/chart" Target="/xl/charts/chart129.xml" /><Relationship Id="rId4" Type="http://schemas.openxmlformats.org/officeDocument/2006/relationships/chart" Target="/xl/charts/chart130.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31.xml" /><Relationship Id="rId3" Type="http://schemas.openxmlformats.org/officeDocument/2006/relationships/chart" Target="/xl/charts/chart132.xml" /><Relationship Id="rId4" Type="http://schemas.openxmlformats.org/officeDocument/2006/relationships/chart" Target="/xl/charts/chart133.xml" /><Relationship Id="rId5" Type="http://schemas.openxmlformats.org/officeDocument/2006/relationships/chart" Target="/xl/charts/chart134.xml" /><Relationship Id="rId6" Type="http://schemas.openxmlformats.org/officeDocument/2006/relationships/chart" Target="/xl/charts/chart135.xml" /><Relationship Id="rId7" Type="http://schemas.openxmlformats.org/officeDocument/2006/relationships/chart" Target="/xl/charts/chart136.xml" /><Relationship Id="rId8" Type="http://schemas.openxmlformats.org/officeDocument/2006/relationships/chart" Target="/xl/charts/chart137.xml" /><Relationship Id="rId9" Type="http://schemas.openxmlformats.org/officeDocument/2006/relationships/chart" Target="/xl/charts/chart138.xml" /><Relationship Id="rId10" Type="http://schemas.openxmlformats.org/officeDocument/2006/relationships/chart" Target="/xl/charts/chart139.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0.xml" /><Relationship Id="rId3" Type="http://schemas.openxmlformats.org/officeDocument/2006/relationships/chart" Target="/xl/charts/chart141.xml" /><Relationship Id="rId4" Type="http://schemas.openxmlformats.org/officeDocument/2006/relationships/chart" Target="/xl/charts/chart14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3.xml" /><Relationship Id="rId3" Type="http://schemas.openxmlformats.org/officeDocument/2006/relationships/chart" Target="/xl/charts/chart144.xml" /><Relationship Id="rId4" Type="http://schemas.openxmlformats.org/officeDocument/2006/relationships/chart" Target="/xl/charts/chart145.xml" /><Relationship Id="rId5" Type="http://schemas.openxmlformats.org/officeDocument/2006/relationships/chart" Target="/xl/charts/chart146.xml" /><Relationship Id="rId6" Type="http://schemas.openxmlformats.org/officeDocument/2006/relationships/chart" Target="/xl/charts/chart147.xml" /><Relationship Id="rId7" Type="http://schemas.openxmlformats.org/officeDocument/2006/relationships/chart" Target="/xl/charts/chart148.xml" /><Relationship Id="rId8" Type="http://schemas.openxmlformats.org/officeDocument/2006/relationships/chart" Target="/xl/charts/chart14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0.xml" /><Relationship Id="rId2" Type="http://schemas.openxmlformats.org/officeDocument/2006/relationships/image" Target="../media/image1.png" /><Relationship Id="rId3" Type="http://schemas.openxmlformats.org/officeDocument/2006/relationships/chart" Target="/xl/charts/chart151.xml" /><Relationship Id="rId4" Type="http://schemas.openxmlformats.org/officeDocument/2006/relationships/chart" Target="/xl/charts/chart15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png"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png"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image" Target="../media/image1.png"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image" Target="../media/image1.png"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 Id="rId7" Type="http://schemas.openxmlformats.org/officeDocument/2006/relationships/chart" Target="/xl/charts/chart56.xml" /><Relationship Id="rId8" Type="http://schemas.openxmlformats.org/officeDocument/2006/relationships/chart" Target="/xl/charts/chart57.xml" /><Relationship Id="rId9" Type="http://schemas.openxmlformats.org/officeDocument/2006/relationships/chart" Target="/xl/charts/chart58.xml" /><Relationship Id="rId10" Type="http://schemas.openxmlformats.org/officeDocument/2006/relationships/chart" Target="/xl/charts/chart59.xml" /><Relationship Id="rId11" Type="http://schemas.openxmlformats.org/officeDocument/2006/relationships/chart" Target="/xl/charts/chart60.xml" /><Relationship Id="rId12" Type="http://schemas.openxmlformats.org/officeDocument/2006/relationships/chart" Target="/xl/charts/chart61.xml" /><Relationship Id="rId13" Type="http://schemas.openxmlformats.org/officeDocument/2006/relationships/chart" Target="/xl/charts/chart62.xml" /><Relationship Id="rId14" Type="http://schemas.openxmlformats.org/officeDocument/2006/relationships/chart" Target="/xl/charts/chart63.xml" /><Relationship Id="rId15" Type="http://schemas.openxmlformats.org/officeDocument/2006/relationships/chart" Target="/xl/charts/chart64.xml" /><Relationship Id="rId16" Type="http://schemas.openxmlformats.org/officeDocument/2006/relationships/chart" Target="/xl/charts/chart65.xml" /><Relationship Id="rId17" Type="http://schemas.openxmlformats.org/officeDocument/2006/relationships/chart" Target="/xl/charts/chart66.xml" /><Relationship Id="rId18" Type="http://schemas.openxmlformats.org/officeDocument/2006/relationships/chart" Target="/xl/charts/chart67.xml" /><Relationship Id="rId19" Type="http://schemas.openxmlformats.org/officeDocument/2006/relationships/chart" Target="/xl/charts/chart6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781050</xdr:colOff>
      <xdr:row>2</xdr:row>
      <xdr:rowOff>152400</xdr:rowOff>
    </xdr:to>
    <xdr:pic>
      <xdr:nvPicPr>
        <xdr:cNvPr id="1102" name="Picture 2"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4"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2" name="Grafiek 1"/>
        <xdr:cNvGraphicFramePr/>
      </xdr:nvGraphicFramePr>
      <xdr:xfrm>
        <a:off x="0" y="7543800"/>
        <a:ext cx="6591300"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171450</xdr:colOff>
      <xdr:row>0</xdr:row>
      <xdr:rowOff>47625</xdr:rowOff>
    </xdr:from>
    <xdr:to>
      <xdr:col>8</xdr:col>
      <xdr:colOff>514350</xdr:colOff>
      <xdr:row>2</xdr:row>
      <xdr:rowOff>180975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05550" y="47625"/>
          <a:ext cx="1057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419100</xdr:colOff>
      <xdr:row>35</xdr:row>
      <xdr:rowOff>0</xdr:rowOff>
    </xdr:to>
    <xdr:graphicFrame macro="">
      <xdr:nvGraphicFramePr>
        <xdr:cNvPr id="4" name="Grafiek 3"/>
        <xdr:cNvGraphicFramePr/>
      </xdr:nvGraphicFramePr>
      <xdr:xfrm>
        <a:off x="0" y="754380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5" name="Grafiek 4"/>
        <xdr:cNvGraphicFramePr/>
      </xdr:nvGraphicFramePr>
      <xdr:xfrm>
        <a:off x="0" y="7543800"/>
        <a:ext cx="65722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6" name="Grafiek 5"/>
        <xdr:cNvGraphicFramePr/>
      </xdr:nvGraphicFramePr>
      <xdr:xfrm>
        <a:off x="0" y="7543800"/>
        <a:ext cx="6591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7" name="Grafiek 7"/>
        <xdr:cNvGraphicFramePr/>
      </xdr:nvGraphicFramePr>
      <xdr:xfrm>
        <a:off x="0" y="7543800"/>
        <a:ext cx="65532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8" name="Grafiek 8"/>
        <xdr:cNvGraphicFramePr/>
      </xdr:nvGraphicFramePr>
      <xdr:xfrm>
        <a:off x="0" y="7543800"/>
        <a:ext cx="65722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9" name="Grafiek 8"/>
        <xdr:cNvGraphicFramePr/>
      </xdr:nvGraphicFramePr>
      <xdr:xfrm>
        <a:off x="0" y="7543800"/>
        <a:ext cx="65913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10" name="Grafiek 9"/>
        <xdr:cNvGraphicFramePr/>
      </xdr:nvGraphicFramePr>
      <xdr:xfrm>
        <a:off x="0" y="75438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11" name="Grafiek 10"/>
        <xdr:cNvGraphicFramePr/>
      </xdr:nvGraphicFramePr>
      <xdr:xfrm>
        <a:off x="0" y="75438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12" name="Grafiek 11"/>
        <xdr:cNvGraphicFramePr/>
      </xdr:nvGraphicFramePr>
      <xdr:xfrm>
        <a:off x="0" y="7543800"/>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13" name="Grafiek 7"/>
        <xdr:cNvGraphicFramePr/>
      </xdr:nvGraphicFramePr>
      <xdr:xfrm>
        <a:off x="0" y="7543800"/>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14" name="Grafiek 8"/>
        <xdr:cNvGraphicFramePr/>
      </xdr:nvGraphicFramePr>
      <xdr:xfrm>
        <a:off x="0" y="7543800"/>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5" name="Grafiek 1"/>
        <xdr:cNvGraphicFramePr/>
      </xdr:nvGraphicFramePr>
      <xdr:xfrm>
        <a:off x="0" y="7705725"/>
        <a:ext cx="65913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6" name="Grafiek 3"/>
        <xdr:cNvGraphicFramePr/>
      </xdr:nvGraphicFramePr>
      <xdr:xfrm>
        <a:off x="0" y="7705725"/>
        <a:ext cx="65532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7" name="Grafiek 4"/>
        <xdr:cNvGraphicFramePr/>
      </xdr:nvGraphicFramePr>
      <xdr:xfrm>
        <a:off x="0" y="7705725"/>
        <a:ext cx="657225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8" name="Grafiek 1"/>
        <xdr:cNvGraphicFramePr/>
      </xdr:nvGraphicFramePr>
      <xdr:xfrm>
        <a:off x="0" y="7705725"/>
        <a:ext cx="659130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9" name="Grafiek 3"/>
        <xdr:cNvGraphicFramePr/>
      </xdr:nvGraphicFramePr>
      <xdr:xfrm>
        <a:off x="0" y="7705725"/>
        <a:ext cx="655320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0" name="Grafiek 4"/>
        <xdr:cNvGraphicFramePr/>
      </xdr:nvGraphicFramePr>
      <xdr:xfrm>
        <a:off x="0" y="7705725"/>
        <a:ext cx="65722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21" name="Grafiek 1"/>
        <xdr:cNvGraphicFramePr/>
      </xdr:nvGraphicFramePr>
      <xdr:xfrm>
        <a:off x="0" y="7705725"/>
        <a:ext cx="6600825"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22" name="Grafiek 3"/>
        <xdr:cNvGraphicFramePr/>
      </xdr:nvGraphicFramePr>
      <xdr:xfrm>
        <a:off x="0" y="7705725"/>
        <a:ext cx="6562725" cy="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23" name="Grafiek 4"/>
        <xdr:cNvGraphicFramePr/>
      </xdr:nvGraphicFramePr>
      <xdr:xfrm>
        <a:off x="0" y="7705725"/>
        <a:ext cx="6581775" cy="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4" name="Grafiek 1"/>
        <xdr:cNvGraphicFramePr/>
      </xdr:nvGraphicFramePr>
      <xdr:xfrm>
        <a:off x="0" y="10363200"/>
        <a:ext cx="539115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5" name="Grafiek 3"/>
        <xdr:cNvGraphicFramePr/>
      </xdr:nvGraphicFramePr>
      <xdr:xfrm>
        <a:off x="0" y="10363200"/>
        <a:ext cx="5391150" cy="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6" name="Grafiek 4"/>
        <xdr:cNvGraphicFramePr/>
      </xdr:nvGraphicFramePr>
      <xdr:xfrm>
        <a:off x="0" y="10363200"/>
        <a:ext cx="5391150" cy="0"/>
      </xdr:xfrm>
      <a:graphic>
        <a:graphicData uri="http://schemas.openxmlformats.org/drawingml/2006/chart">
          <c:chart xmlns:c="http://schemas.openxmlformats.org/drawingml/2006/chart" r:id="rId25"/>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2" name="Grafiek 1"/>
        <xdr:cNvGraphicFramePr/>
      </xdr:nvGraphicFramePr>
      <xdr:xfrm>
        <a:off x="0" y="7543800"/>
        <a:ext cx="6591300"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171450</xdr:colOff>
      <xdr:row>0</xdr:row>
      <xdr:rowOff>47625</xdr:rowOff>
    </xdr:from>
    <xdr:to>
      <xdr:col>8</xdr:col>
      <xdr:colOff>571500</xdr:colOff>
      <xdr:row>2</xdr:row>
      <xdr:rowOff>180975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05550" y="47625"/>
          <a:ext cx="1114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419100</xdr:colOff>
      <xdr:row>35</xdr:row>
      <xdr:rowOff>0</xdr:rowOff>
    </xdr:to>
    <xdr:graphicFrame macro="">
      <xdr:nvGraphicFramePr>
        <xdr:cNvPr id="4" name="Grafiek 3"/>
        <xdr:cNvGraphicFramePr/>
      </xdr:nvGraphicFramePr>
      <xdr:xfrm>
        <a:off x="0" y="754380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5" name="Grafiek 4"/>
        <xdr:cNvGraphicFramePr/>
      </xdr:nvGraphicFramePr>
      <xdr:xfrm>
        <a:off x="0" y="7543800"/>
        <a:ext cx="65722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6" name="Grafiek 5"/>
        <xdr:cNvGraphicFramePr/>
      </xdr:nvGraphicFramePr>
      <xdr:xfrm>
        <a:off x="0" y="7543800"/>
        <a:ext cx="6591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7" name="Grafiek 7"/>
        <xdr:cNvGraphicFramePr/>
      </xdr:nvGraphicFramePr>
      <xdr:xfrm>
        <a:off x="0" y="7543800"/>
        <a:ext cx="65532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8" name="Grafiek 8"/>
        <xdr:cNvGraphicFramePr/>
      </xdr:nvGraphicFramePr>
      <xdr:xfrm>
        <a:off x="0" y="7543800"/>
        <a:ext cx="65722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9" name="Grafiek 8"/>
        <xdr:cNvGraphicFramePr/>
      </xdr:nvGraphicFramePr>
      <xdr:xfrm>
        <a:off x="0" y="7543800"/>
        <a:ext cx="65913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10" name="Grafiek 9"/>
        <xdr:cNvGraphicFramePr/>
      </xdr:nvGraphicFramePr>
      <xdr:xfrm>
        <a:off x="0" y="75438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11" name="Grafiek 10"/>
        <xdr:cNvGraphicFramePr/>
      </xdr:nvGraphicFramePr>
      <xdr:xfrm>
        <a:off x="0" y="75438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12" name="Grafiek 11"/>
        <xdr:cNvGraphicFramePr/>
      </xdr:nvGraphicFramePr>
      <xdr:xfrm>
        <a:off x="0" y="7543800"/>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13" name="Grafiek 7"/>
        <xdr:cNvGraphicFramePr/>
      </xdr:nvGraphicFramePr>
      <xdr:xfrm>
        <a:off x="0" y="7543800"/>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14" name="Grafiek 8"/>
        <xdr:cNvGraphicFramePr/>
      </xdr:nvGraphicFramePr>
      <xdr:xfrm>
        <a:off x="0" y="7543800"/>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5" name="Grafiek 1"/>
        <xdr:cNvGraphicFramePr/>
      </xdr:nvGraphicFramePr>
      <xdr:xfrm>
        <a:off x="0" y="7705725"/>
        <a:ext cx="65913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6" name="Grafiek 3"/>
        <xdr:cNvGraphicFramePr/>
      </xdr:nvGraphicFramePr>
      <xdr:xfrm>
        <a:off x="0" y="7705725"/>
        <a:ext cx="65532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7" name="Grafiek 4"/>
        <xdr:cNvGraphicFramePr/>
      </xdr:nvGraphicFramePr>
      <xdr:xfrm>
        <a:off x="0" y="7705725"/>
        <a:ext cx="657225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8" name="Grafiek 1"/>
        <xdr:cNvGraphicFramePr/>
      </xdr:nvGraphicFramePr>
      <xdr:xfrm>
        <a:off x="0" y="7705725"/>
        <a:ext cx="659130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9" name="Grafiek 3"/>
        <xdr:cNvGraphicFramePr/>
      </xdr:nvGraphicFramePr>
      <xdr:xfrm>
        <a:off x="0" y="7705725"/>
        <a:ext cx="655320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0" name="Grafiek 4"/>
        <xdr:cNvGraphicFramePr/>
      </xdr:nvGraphicFramePr>
      <xdr:xfrm>
        <a:off x="0" y="7705725"/>
        <a:ext cx="65722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21" name="Grafiek 1"/>
        <xdr:cNvGraphicFramePr/>
      </xdr:nvGraphicFramePr>
      <xdr:xfrm>
        <a:off x="0" y="7705725"/>
        <a:ext cx="6600825"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22" name="Grafiek 3"/>
        <xdr:cNvGraphicFramePr/>
      </xdr:nvGraphicFramePr>
      <xdr:xfrm>
        <a:off x="0" y="7705725"/>
        <a:ext cx="6562725" cy="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23" name="Grafiek 4"/>
        <xdr:cNvGraphicFramePr/>
      </xdr:nvGraphicFramePr>
      <xdr:xfrm>
        <a:off x="0" y="7705725"/>
        <a:ext cx="6581775" cy="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4" name="Grafiek 1"/>
        <xdr:cNvGraphicFramePr/>
      </xdr:nvGraphicFramePr>
      <xdr:xfrm>
        <a:off x="0" y="10363200"/>
        <a:ext cx="539115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5" name="Grafiek 3"/>
        <xdr:cNvGraphicFramePr/>
      </xdr:nvGraphicFramePr>
      <xdr:xfrm>
        <a:off x="0" y="10363200"/>
        <a:ext cx="5391150" cy="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6" name="Grafiek 4"/>
        <xdr:cNvGraphicFramePr/>
      </xdr:nvGraphicFramePr>
      <xdr:xfrm>
        <a:off x="0" y="10363200"/>
        <a:ext cx="5391150" cy="0"/>
      </xdr:xfrm>
      <a:graphic>
        <a:graphicData uri="http://schemas.openxmlformats.org/drawingml/2006/chart">
          <c:chart xmlns:c="http://schemas.openxmlformats.org/drawingml/2006/chart" r:id="rId25"/>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123825</xdr:rowOff>
    </xdr:from>
    <xdr:to>
      <xdr:col>11</xdr:col>
      <xdr:colOff>590550</xdr:colOff>
      <xdr:row>42</xdr:row>
      <xdr:rowOff>142875</xdr:rowOff>
    </xdr:to>
    <xdr:graphicFrame macro="">
      <xdr:nvGraphicFramePr>
        <xdr:cNvPr id="47334" name="Grafiek 2"/>
        <xdr:cNvGraphicFramePr/>
      </xdr:nvGraphicFramePr>
      <xdr:xfrm>
        <a:off x="0" y="2724150"/>
        <a:ext cx="948690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44</xdr:row>
      <xdr:rowOff>76200</xdr:rowOff>
    </xdr:from>
    <xdr:to>
      <xdr:col>12</xdr:col>
      <xdr:colOff>28575</xdr:colOff>
      <xdr:row>72</xdr:row>
      <xdr:rowOff>9525</xdr:rowOff>
    </xdr:to>
    <xdr:graphicFrame macro="">
      <xdr:nvGraphicFramePr>
        <xdr:cNvPr id="47335" name="Grafiek 3"/>
        <xdr:cNvGraphicFramePr/>
      </xdr:nvGraphicFramePr>
      <xdr:xfrm>
        <a:off x="19050" y="7791450"/>
        <a:ext cx="9582150" cy="44672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285750</xdr:colOff>
      <xdr:row>0</xdr:row>
      <xdr:rowOff>85725</xdr:rowOff>
    </xdr:from>
    <xdr:to>
      <xdr:col>12</xdr:col>
      <xdr:colOff>76200</xdr:colOff>
      <xdr:row>2</xdr:row>
      <xdr:rowOff>123825</xdr:rowOff>
    </xdr:to>
    <xdr:pic>
      <xdr:nvPicPr>
        <xdr:cNvPr id="47336" name="Picture 4" descr="beeldlogo-VDAB_kleur"/>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439150" y="85725"/>
          <a:ext cx="1209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457200</xdr:colOff>
      <xdr:row>34</xdr:row>
      <xdr:rowOff>0</xdr:rowOff>
    </xdr:to>
    <xdr:graphicFrame macro="">
      <xdr:nvGraphicFramePr>
        <xdr:cNvPr id="40319" name="Grafiek 1"/>
        <xdr:cNvGraphicFramePr/>
      </xdr:nvGraphicFramePr>
      <xdr:xfrm>
        <a:off x="0" y="6867525"/>
        <a:ext cx="65627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7</xdr:col>
      <xdr:colOff>419100</xdr:colOff>
      <xdr:row>34</xdr:row>
      <xdr:rowOff>0</xdr:rowOff>
    </xdr:to>
    <xdr:graphicFrame macro="">
      <xdr:nvGraphicFramePr>
        <xdr:cNvPr id="40320" name="Grafiek 2"/>
        <xdr:cNvGraphicFramePr/>
      </xdr:nvGraphicFramePr>
      <xdr:xfrm>
        <a:off x="0" y="6867525"/>
        <a:ext cx="6524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7</xdr:col>
      <xdr:colOff>438150</xdr:colOff>
      <xdr:row>34</xdr:row>
      <xdr:rowOff>0</xdr:rowOff>
    </xdr:to>
    <xdr:graphicFrame macro="">
      <xdr:nvGraphicFramePr>
        <xdr:cNvPr id="40321" name="Grafiek 3"/>
        <xdr:cNvGraphicFramePr/>
      </xdr:nvGraphicFramePr>
      <xdr:xfrm>
        <a:off x="0" y="6867525"/>
        <a:ext cx="6543675" cy="0"/>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66675</xdr:colOff>
      <xdr:row>0</xdr:row>
      <xdr:rowOff>47625</xdr:rowOff>
    </xdr:from>
    <xdr:to>
      <xdr:col>8</xdr:col>
      <xdr:colOff>695325</xdr:colOff>
      <xdr:row>2</xdr:row>
      <xdr:rowOff>219075</xdr:rowOff>
    </xdr:to>
    <xdr:pic>
      <xdr:nvPicPr>
        <xdr:cNvPr id="40322"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6172200" y="47625"/>
          <a:ext cx="1343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28575</xdr:rowOff>
    </xdr:from>
    <xdr:to>
      <xdr:col>7</xdr:col>
      <xdr:colOff>714375</xdr:colOff>
      <xdr:row>61</xdr:row>
      <xdr:rowOff>57150</xdr:rowOff>
    </xdr:to>
    <xdr:graphicFrame macro="">
      <xdr:nvGraphicFramePr>
        <xdr:cNvPr id="40323" name="Grafiek 5"/>
        <xdr:cNvGraphicFramePr/>
      </xdr:nvGraphicFramePr>
      <xdr:xfrm>
        <a:off x="0" y="7267575"/>
        <a:ext cx="6819900" cy="4076700"/>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457200</xdr:colOff>
      <xdr:row>34</xdr:row>
      <xdr:rowOff>0</xdr:rowOff>
    </xdr:to>
    <xdr:graphicFrame macro="">
      <xdr:nvGraphicFramePr>
        <xdr:cNvPr id="54653" name="Grafiek 1"/>
        <xdr:cNvGraphicFramePr/>
      </xdr:nvGraphicFramePr>
      <xdr:xfrm>
        <a:off x="0" y="6867525"/>
        <a:ext cx="6610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7</xdr:col>
      <xdr:colOff>419100</xdr:colOff>
      <xdr:row>34</xdr:row>
      <xdr:rowOff>0</xdr:rowOff>
    </xdr:to>
    <xdr:graphicFrame macro="">
      <xdr:nvGraphicFramePr>
        <xdr:cNvPr id="54654" name="Grafiek 2"/>
        <xdr:cNvGraphicFramePr/>
      </xdr:nvGraphicFramePr>
      <xdr:xfrm>
        <a:off x="0" y="6867525"/>
        <a:ext cx="657225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7</xdr:col>
      <xdr:colOff>438150</xdr:colOff>
      <xdr:row>34</xdr:row>
      <xdr:rowOff>0</xdr:rowOff>
    </xdr:to>
    <xdr:graphicFrame macro="">
      <xdr:nvGraphicFramePr>
        <xdr:cNvPr id="54655" name="Grafiek 3"/>
        <xdr:cNvGraphicFramePr/>
      </xdr:nvGraphicFramePr>
      <xdr:xfrm>
        <a:off x="0" y="6867525"/>
        <a:ext cx="6591300" cy="0"/>
      </xdr:xfrm>
      <a:graphic>
        <a:graphicData uri="http://schemas.openxmlformats.org/drawingml/2006/chart">
          <c:chart xmlns:c="http://schemas.openxmlformats.org/drawingml/2006/chart" r:id="rId3"/>
        </a:graphicData>
      </a:graphic>
    </xdr:graphicFrame>
    <xdr:clientData/>
  </xdr:twoCellAnchor>
  <xdr:twoCellAnchor editAs="oneCell">
    <xdr:from>
      <xdr:col>6</xdr:col>
      <xdr:colOff>352425</xdr:colOff>
      <xdr:row>0</xdr:row>
      <xdr:rowOff>19050</xdr:rowOff>
    </xdr:from>
    <xdr:to>
      <xdr:col>7</xdr:col>
      <xdr:colOff>600075</xdr:colOff>
      <xdr:row>2</xdr:row>
      <xdr:rowOff>47625</xdr:rowOff>
    </xdr:to>
    <xdr:pic>
      <xdr:nvPicPr>
        <xdr:cNvPr id="54656"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743575" y="19050"/>
          <a:ext cx="1009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8</xdr:col>
      <xdr:colOff>666750</xdr:colOff>
      <xdr:row>67</xdr:row>
      <xdr:rowOff>57150</xdr:rowOff>
    </xdr:to>
    <xdr:graphicFrame macro="">
      <xdr:nvGraphicFramePr>
        <xdr:cNvPr id="54657" name="Grafiek 5"/>
        <xdr:cNvGraphicFramePr/>
      </xdr:nvGraphicFramePr>
      <xdr:xfrm>
        <a:off x="0" y="7772400"/>
        <a:ext cx="7534275" cy="4429125"/>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17</xdr:col>
      <xdr:colOff>447675</xdr:colOff>
      <xdr:row>40</xdr:row>
      <xdr:rowOff>66675</xdr:rowOff>
    </xdr:to>
    <xdr:graphicFrame macro="">
      <xdr:nvGraphicFramePr>
        <xdr:cNvPr id="42137" name="Grafiek 1"/>
        <xdr:cNvGraphicFramePr/>
      </xdr:nvGraphicFramePr>
      <xdr:xfrm>
        <a:off x="0" y="657225"/>
        <a:ext cx="10810875" cy="6038850"/>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152400</xdr:colOff>
      <xdr:row>0</xdr:row>
      <xdr:rowOff>19050</xdr:rowOff>
    </xdr:from>
    <xdr:to>
      <xdr:col>17</xdr:col>
      <xdr:colOff>552450</xdr:colOff>
      <xdr:row>2</xdr:row>
      <xdr:rowOff>0</xdr:rowOff>
    </xdr:to>
    <xdr:pic>
      <xdr:nvPicPr>
        <xdr:cNvPr id="42138"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906000" y="19050"/>
          <a:ext cx="1009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0</xdr:row>
      <xdr:rowOff>47625</xdr:rowOff>
    </xdr:from>
    <xdr:to>
      <xdr:col>6</xdr:col>
      <xdr:colOff>1247775</xdr:colOff>
      <xdr:row>1</xdr:row>
      <xdr:rowOff>180975</xdr:rowOff>
    </xdr:to>
    <xdr:pic>
      <xdr:nvPicPr>
        <xdr:cNvPr id="4308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43925" y="47625"/>
          <a:ext cx="1038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14</xdr:col>
      <xdr:colOff>600075</xdr:colOff>
      <xdr:row>12</xdr:row>
      <xdr:rowOff>104775</xdr:rowOff>
    </xdr:to>
    <xdr:graphicFrame macro="">
      <xdr:nvGraphicFramePr>
        <xdr:cNvPr id="44490" name="Grafiek 1"/>
        <xdr:cNvGraphicFramePr/>
      </xdr:nvGraphicFramePr>
      <xdr:xfrm>
        <a:off x="0" y="771525"/>
        <a:ext cx="9134475" cy="1628775"/>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409575</xdr:colOff>
      <xdr:row>0</xdr:row>
      <xdr:rowOff>28575</xdr:rowOff>
    </xdr:from>
    <xdr:to>
      <xdr:col>14</xdr:col>
      <xdr:colOff>561975</xdr:colOff>
      <xdr:row>1</xdr:row>
      <xdr:rowOff>200025</xdr:rowOff>
    </xdr:to>
    <xdr:pic>
      <xdr:nvPicPr>
        <xdr:cNvPr id="44491"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724775" y="285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381000</xdr:colOff>
      <xdr:row>14</xdr:row>
      <xdr:rowOff>57150</xdr:rowOff>
    </xdr:from>
    <xdr:to>
      <xdr:col>14</xdr:col>
      <xdr:colOff>533400</xdr:colOff>
      <xdr:row>15</xdr:row>
      <xdr:rowOff>200025</xdr:rowOff>
    </xdr:to>
    <xdr:pic>
      <xdr:nvPicPr>
        <xdr:cNvPr id="44492" name="Picture 3"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96200" y="267652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14</xdr:col>
      <xdr:colOff>552450</xdr:colOff>
      <xdr:row>49</xdr:row>
      <xdr:rowOff>142875</xdr:rowOff>
    </xdr:to>
    <xdr:graphicFrame macro="">
      <xdr:nvGraphicFramePr>
        <xdr:cNvPr id="44493" name="Grafiek 4"/>
        <xdr:cNvGraphicFramePr/>
      </xdr:nvGraphicFramePr>
      <xdr:xfrm>
        <a:off x="0" y="3486150"/>
        <a:ext cx="9086850" cy="5324475"/>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381000</xdr:colOff>
      <xdr:row>51</xdr:row>
      <xdr:rowOff>57150</xdr:rowOff>
    </xdr:from>
    <xdr:to>
      <xdr:col>14</xdr:col>
      <xdr:colOff>533400</xdr:colOff>
      <xdr:row>52</xdr:row>
      <xdr:rowOff>200025</xdr:rowOff>
    </xdr:to>
    <xdr:pic>
      <xdr:nvPicPr>
        <xdr:cNvPr id="44494" name="Picture 6"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96200" y="90487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14</xdr:col>
      <xdr:colOff>561975</xdr:colOff>
      <xdr:row>86</xdr:row>
      <xdr:rowOff>161925</xdr:rowOff>
    </xdr:to>
    <xdr:graphicFrame macro="">
      <xdr:nvGraphicFramePr>
        <xdr:cNvPr id="44495" name="Grafiek 7"/>
        <xdr:cNvGraphicFramePr/>
      </xdr:nvGraphicFramePr>
      <xdr:xfrm>
        <a:off x="0" y="9858375"/>
        <a:ext cx="9096375" cy="53435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0</xdr:row>
      <xdr:rowOff>57150</xdr:rowOff>
    </xdr:from>
    <xdr:to>
      <xdr:col>13</xdr:col>
      <xdr:colOff>504825</xdr:colOff>
      <xdr:row>1</xdr:row>
      <xdr:rowOff>200025</xdr:rowOff>
    </xdr:to>
    <xdr:pic>
      <xdr:nvPicPr>
        <xdr:cNvPr id="363247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571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123825</xdr:rowOff>
    </xdr:from>
    <xdr:to>
      <xdr:col>13</xdr:col>
      <xdr:colOff>590550</xdr:colOff>
      <xdr:row>31</xdr:row>
      <xdr:rowOff>95250</xdr:rowOff>
    </xdr:to>
    <xdr:graphicFrame macro="">
      <xdr:nvGraphicFramePr>
        <xdr:cNvPr id="3632474" name="Grafiek 2"/>
        <xdr:cNvGraphicFramePr/>
      </xdr:nvGraphicFramePr>
      <xdr:xfrm>
        <a:off x="0" y="828675"/>
        <a:ext cx="8515350" cy="4667250"/>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352425</xdr:colOff>
      <xdr:row>32</xdr:row>
      <xdr:rowOff>57150</xdr:rowOff>
    </xdr:from>
    <xdr:to>
      <xdr:col>13</xdr:col>
      <xdr:colOff>504825</xdr:colOff>
      <xdr:row>33</xdr:row>
      <xdr:rowOff>200025</xdr:rowOff>
    </xdr:to>
    <xdr:pic>
      <xdr:nvPicPr>
        <xdr:cNvPr id="3632475"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56197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34</xdr:row>
      <xdr:rowOff>133350</xdr:rowOff>
    </xdr:from>
    <xdr:to>
      <xdr:col>14</xdr:col>
      <xdr:colOff>9525</xdr:colOff>
      <xdr:row>63</xdr:row>
      <xdr:rowOff>104775</xdr:rowOff>
    </xdr:to>
    <xdr:graphicFrame macro="">
      <xdr:nvGraphicFramePr>
        <xdr:cNvPr id="3632476" name="Grafiek 4"/>
        <xdr:cNvGraphicFramePr/>
      </xdr:nvGraphicFramePr>
      <xdr:xfrm>
        <a:off x="19050" y="6400800"/>
        <a:ext cx="8524875" cy="4667250"/>
      </xdr:xfrm>
      <a:graphic>
        <a:graphicData uri="http://schemas.openxmlformats.org/drawingml/2006/chart">
          <c:chart xmlns:c="http://schemas.openxmlformats.org/drawingml/2006/chart" r:id="rId3"/>
        </a:graphicData>
      </a:graphic>
    </xdr:graphicFrame>
    <xdr:clientData/>
  </xdr:twoCellAnchor>
  <xdr:twoCellAnchor editAs="oneCell">
    <xdr:from>
      <xdr:col>11</xdr:col>
      <xdr:colOff>352425</xdr:colOff>
      <xdr:row>65</xdr:row>
      <xdr:rowOff>57150</xdr:rowOff>
    </xdr:from>
    <xdr:to>
      <xdr:col>13</xdr:col>
      <xdr:colOff>504825</xdr:colOff>
      <xdr:row>66</xdr:row>
      <xdr:rowOff>200025</xdr:rowOff>
    </xdr:to>
    <xdr:pic>
      <xdr:nvPicPr>
        <xdr:cNvPr id="3632477" name="Picture 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113442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xdr:row>
      <xdr:rowOff>0</xdr:rowOff>
    </xdr:from>
    <xdr:to>
      <xdr:col>13</xdr:col>
      <xdr:colOff>552450</xdr:colOff>
      <xdr:row>96</xdr:row>
      <xdr:rowOff>133350</xdr:rowOff>
    </xdr:to>
    <xdr:graphicFrame macro="">
      <xdr:nvGraphicFramePr>
        <xdr:cNvPr id="3632478" name="Grafiek 6"/>
        <xdr:cNvGraphicFramePr/>
      </xdr:nvGraphicFramePr>
      <xdr:xfrm>
        <a:off x="0" y="12153900"/>
        <a:ext cx="8477250" cy="46672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352425</xdr:colOff>
      <xdr:row>98</xdr:row>
      <xdr:rowOff>57150</xdr:rowOff>
    </xdr:from>
    <xdr:to>
      <xdr:col>13</xdr:col>
      <xdr:colOff>504825</xdr:colOff>
      <xdr:row>99</xdr:row>
      <xdr:rowOff>200025</xdr:rowOff>
    </xdr:to>
    <xdr:pic>
      <xdr:nvPicPr>
        <xdr:cNvPr id="3632479" name="Picture 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170688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13</xdr:col>
      <xdr:colOff>561975</xdr:colOff>
      <xdr:row>129</xdr:row>
      <xdr:rowOff>133350</xdr:rowOff>
    </xdr:to>
    <xdr:graphicFrame macro="">
      <xdr:nvGraphicFramePr>
        <xdr:cNvPr id="3632480" name="Grafiek 8"/>
        <xdr:cNvGraphicFramePr/>
      </xdr:nvGraphicFramePr>
      <xdr:xfrm>
        <a:off x="0" y="17878425"/>
        <a:ext cx="8486775" cy="4667250"/>
      </xdr:xfrm>
      <a:graphic>
        <a:graphicData uri="http://schemas.openxmlformats.org/drawingml/2006/chart">
          <c:chart xmlns:c="http://schemas.openxmlformats.org/drawingml/2006/chart" r:id="rId5"/>
        </a:graphicData>
      </a:graphic>
    </xdr:graphicFrame>
    <xdr:clientData/>
  </xdr:twoCellAnchor>
  <xdr:twoCellAnchor editAs="oneCell">
    <xdr:from>
      <xdr:col>11</xdr:col>
      <xdr:colOff>352425</xdr:colOff>
      <xdr:row>131</xdr:row>
      <xdr:rowOff>57150</xdr:rowOff>
    </xdr:from>
    <xdr:to>
      <xdr:col>13</xdr:col>
      <xdr:colOff>504825</xdr:colOff>
      <xdr:row>132</xdr:row>
      <xdr:rowOff>200025</xdr:rowOff>
    </xdr:to>
    <xdr:pic>
      <xdr:nvPicPr>
        <xdr:cNvPr id="3632481" name="Picture 9"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2279332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66675</xdr:rowOff>
    </xdr:from>
    <xdr:to>
      <xdr:col>13</xdr:col>
      <xdr:colOff>581025</xdr:colOff>
      <xdr:row>162</xdr:row>
      <xdr:rowOff>38100</xdr:rowOff>
    </xdr:to>
    <xdr:graphicFrame macro="">
      <xdr:nvGraphicFramePr>
        <xdr:cNvPr id="3632482" name="Grafiek 10"/>
        <xdr:cNvGraphicFramePr/>
      </xdr:nvGraphicFramePr>
      <xdr:xfrm>
        <a:off x="0" y="23507700"/>
        <a:ext cx="8505825" cy="4667250"/>
      </xdr:xfrm>
      <a:graphic>
        <a:graphicData uri="http://schemas.openxmlformats.org/drawingml/2006/chart">
          <c:chart xmlns:c="http://schemas.openxmlformats.org/drawingml/2006/chart" r:id="rId6"/>
        </a:graphicData>
      </a:graphic>
    </xdr:graphicFrame>
    <xdr:clientData/>
  </xdr:twoCellAnchor>
  <xdr:twoCellAnchor editAs="oneCell">
    <xdr:from>
      <xdr:col>11</xdr:col>
      <xdr:colOff>352425</xdr:colOff>
      <xdr:row>164</xdr:row>
      <xdr:rowOff>57150</xdr:rowOff>
    </xdr:from>
    <xdr:to>
      <xdr:col>13</xdr:col>
      <xdr:colOff>504825</xdr:colOff>
      <xdr:row>165</xdr:row>
      <xdr:rowOff>200025</xdr:rowOff>
    </xdr:to>
    <xdr:pic>
      <xdr:nvPicPr>
        <xdr:cNvPr id="3632483" name="Picture 1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285178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166</xdr:row>
      <xdr:rowOff>95250</xdr:rowOff>
    </xdr:from>
    <xdr:to>
      <xdr:col>13</xdr:col>
      <xdr:colOff>476250</xdr:colOff>
      <xdr:row>196</xdr:row>
      <xdr:rowOff>38100</xdr:rowOff>
    </xdr:to>
    <xdr:graphicFrame macro="">
      <xdr:nvGraphicFramePr>
        <xdr:cNvPr id="3632484" name="Grafiek 12"/>
        <xdr:cNvGraphicFramePr/>
      </xdr:nvGraphicFramePr>
      <xdr:xfrm>
        <a:off x="0" y="29260800"/>
        <a:ext cx="8401050" cy="4800600"/>
      </xdr:xfrm>
      <a:graphic>
        <a:graphicData uri="http://schemas.openxmlformats.org/drawingml/2006/chart">
          <c:chart xmlns:c="http://schemas.openxmlformats.org/drawingml/2006/chart" r:id="rId7"/>
        </a:graphicData>
      </a:graphic>
    </xdr:graphicFrame>
    <xdr:clientData/>
  </xdr:twoCellAnchor>
  <xdr:twoCellAnchor editAs="oneCell">
    <xdr:from>
      <xdr:col>11</xdr:col>
      <xdr:colOff>352425</xdr:colOff>
      <xdr:row>197</xdr:row>
      <xdr:rowOff>57150</xdr:rowOff>
    </xdr:from>
    <xdr:to>
      <xdr:col>13</xdr:col>
      <xdr:colOff>504825</xdr:colOff>
      <xdr:row>198</xdr:row>
      <xdr:rowOff>200025</xdr:rowOff>
    </xdr:to>
    <xdr:pic>
      <xdr:nvPicPr>
        <xdr:cNvPr id="3632485" name="Picture 1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342423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200</xdr:row>
      <xdr:rowOff>0</xdr:rowOff>
    </xdr:from>
    <xdr:to>
      <xdr:col>13</xdr:col>
      <xdr:colOff>552450</xdr:colOff>
      <xdr:row>228</xdr:row>
      <xdr:rowOff>133350</xdr:rowOff>
    </xdr:to>
    <xdr:graphicFrame macro="">
      <xdr:nvGraphicFramePr>
        <xdr:cNvPr id="3632486" name="Grafiek 14"/>
        <xdr:cNvGraphicFramePr/>
      </xdr:nvGraphicFramePr>
      <xdr:xfrm>
        <a:off x="0" y="35052000"/>
        <a:ext cx="8477250" cy="4667250"/>
      </xdr:xfrm>
      <a:graphic>
        <a:graphicData uri="http://schemas.openxmlformats.org/drawingml/2006/chart">
          <c:chart xmlns:c="http://schemas.openxmlformats.org/drawingml/2006/chart" r:id="rId8"/>
        </a:graphicData>
      </a:graphic>
    </xdr:graphicFrame>
    <xdr:clientData/>
  </xdr:twoCellAnchor>
  <xdr:twoCellAnchor editAs="oneCell">
    <xdr:from>
      <xdr:col>11</xdr:col>
      <xdr:colOff>352425</xdr:colOff>
      <xdr:row>229</xdr:row>
      <xdr:rowOff>57150</xdr:rowOff>
    </xdr:from>
    <xdr:to>
      <xdr:col>13</xdr:col>
      <xdr:colOff>504825</xdr:colOff>
      <xdr:row>230</xdr:row>
      <xdr:rowOff>200025</xdr:rowOff>
    </xdr:to>
    <xdr:pic>
      <xdr:nvPicPr>
        <xdr:cNvPr id="3632487" name="Picture 1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398049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232</xdr:row>
      <xdr:rowOff>0</xdr:rowOff>
    </xdr:from>
    <xdr:to>
      <xdr:col>13</xdr:col>
      <xdr:colOff>561975</xdr:colOff>
      <xdr:row>260</xdr:row>
      <xdr:rowOff>142875</xdr:rowOff>
    </xdr:to>
    <xdr:graphicFrame macro="">
      <xdr:nvGraphicFramePr>
        <xdr:cNvPr id="3632488" name="Grafiek 16"/>
        <xdr:cNvGraphicFramePr/>
      </xdr:nvGraphicFramePr>
      <xdr:xfrm>
        <a:off x="0" y="40614600"/>
        <a:ext cx="8486775" cy="467677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352425</xdr:colOff>
      <xdr:row>262</xdr:row>
      <xdr:rowOff>57150</xdr:rowOff>
    </xdr:from>
    <xdr:to>
      <xdr:col>13</xdr:col>
      <xdr:colOff>504825</xdr:colOff>
      <xdr:row>263</xdr:row>
      <xdr:rowOff>200025</xdr:rowOff>
    </xdr:to>
    <xdr:pic>
      <xdr:nvPicPr>
        <xdr:cNvPr id="3632489" name="Picture 1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455295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265</xdr:row>
      <xdr:rowOff>0</xdr:rowOff>
    </xdr:from>
    <xdr:to>
      <xdr:col>13</xdr:col>
      <xdr:colOff>523875</xdr:colOff>
      <xdr:row>293</xdr:row>
      <xdr:rowOff>142875</xdr:rowOff>
    </xdr:to>
    <xdr:graphicFrame macro="">
      <xdr:nvGraphicFramePr>
        <xdr:cNvPr id="3632490" name="Grafiek 18"/>
        <xdr:cNvGraphicFramePr/>
      </xdr:nvGraphicFramePr>
      <xdr:xfrm>
        <a:off x="0" y="46339125"/>
        <a:ext cx="8448675" cy="4676775"/>
      </xdr:xfrm>
      <a:graphic>
        <a:graphicData uri="http://schemas.openxmlformats.org/drawingml/2006/chart">
          <c:chart xmlns:c="http://schemas.openxmlformats.org/drawingml/2006/chart" r:id="rId10"/>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1266825</xdr:colOff>
      <xdr:row>0</xdr:row>
      <xdr:rowOff>57150</xdr:rowOff>
    </xdr:from>
    <xdr:to>
      <xdr:col>4</xdr:col>
      <xdr:colOff>2667000</xdr:colOff>
      <xdr:row>1</xdr:row>
      <xdr:rowOff>200025</xdr:rowOff>
    </xdr:to>
    <xdr:pic>
      <xdr:nvPicPr>
        <xdr:cNvPr id="4638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58050" y="57150"/>
          <a:ext cx="1400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22</xdr:row>
      <xdr:rowOff>104775</xdr:rowOff>
    </xdr:from>
    <xdr:to>
      <xdr:col>4</xdr:col>
      <xdr:colOff>2133600</xdr:colOff>
      <xdr:row>54</xdr:row>
      <xdr:rowOff>57150</xdr:rowOff>
    </xdr:to>
    <xdr:graphicFrame macro="">
      <xdr:nvGraphicFramePr>
        <xdr:cNvPr id="46386" name="Grafiek 2"/>
        <xdr:cNvGraphicFramePr/>
      </xdr:nvGraphicFramePr>
      <xdr:xfrm>
        <a:off x="9525" y="5362575"/>
        <a:ext cx="8115300" cy="51339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57</xdr:row>
      <xdr:rowOff>19050</xdr:rowOff>
    </xdr:from>
    <xdr:to>
      <xdr:col>4</xdr:col>
      <xdr:colOff>590550</xdr:colOff>
      <xdr:row>77</xdr:row>
      <xdr:rowOff>161925</xdr:rowOff>
    </xdr:to>
    <xdr:graphicFrame macro="">
      <xdr:nvGraphicFramePr>
        <xdr:cNvPr id="46387" name="Grafiek 3"/>
        <xdr:cNvGraphicFramePr/>
      </xdr:nvGraphicFramePr>
      <xdr:xfrm>
        <a:off x="228600" y="11249025"/>
        <a:ext cx="6353175" cy="3381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82</xdr:row>
      <xdr:rowOff>0</xdr:rowOff>
    </xdr:from>
    <xdr:to>
      <xdr:col>4</xdr:col>
      <xdr:colOff>1809750</xdr:colOff>
      <xdr:row>109</xdr:row>
      <xdr:rowOff>95250</xdr:rowOff>
    </xdr:to>
    <xdr:graphicFrame macro="">
      <xdr:nvGraphicFramePr>
        <xdr:cNvPr id="46388" name="Grafiek 4"/>
        <xdr:cNvGraphicFramePr/>
      </xdr:nvGraphicFramePr>
      <xdr:xfrm>
        <a:off x="0" y="15582900"/>
        <a:ext cx="7800975" cy="44672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5819775</xdr:colOff>
      <xdr:row>0</xdr:row>
      <xdr:rowOff>28575</xdr:rowOff>
    </xdr:from>
    <xdr:to>
      <xdr:col>2</xdr:col>
      <xdr:colOff>7029450</xdr:colOff>
      <xdr:row>1</xdr:row>
      <xdr:rowOff>85725</xdr:rowOff>
    </xdr:to>
    <xdr:pic>
      <xdr:nvPicPr>
        <xdr:cNvPr id="2126"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24650" y="28575"/>
          <a:ext cx="1209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0</xdr:row>
      <xdr:rowOff>57150</xdr:rowOff>
    </xdr:from>
    <xdr:to>
      <xdr:col>10</xdr:col>
      <xdr:colOff>533400</xdr:colOff>
      <xdr:row>2</xdr:row>
      <xdr:rowOff>114300</xdr:rowOff>
    </xdr:to>
    <xdr:pic>
      <xdr:nvPicPr>
        <xdr:cNvPr id="390258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257800" y="571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5</xdr:row>
      <xdr:rowOff>47625</xdr:rowOff>
    </xdr:from>
    <xdr:to>
      <xdr:col>10</xdr:col>
      <xdr:colOff>533400</xdr:colOff>
      <xdr:row>30</xdr:row>
      <xdr:rowOff>9525</xdr:rowOff>
    </xdr:to>
    <xdr:graphicFrame macro="">
      <xdr:nvGraphicFramePr>
        <xdr:cNvPr id="3902586" name="Grafiek 2"/>
        <xdr:cNvGraphicFramePr/>
      </xdr:nvGraphicFramePr>
      <xdr:xfrm>
        <a:off x="19050" y="1390650"/>
        <a:ext cx="66103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66675</xdr:rowOff>
    </xdr:from>
    <xdr:to>
      <xdr:col>10</xdr:col>
      <xdr:colOff>552450</xdr:colOff>
      <xdr:row>55</xdr:row>
      <xdr:rowOff>123825</xdr:rowOff>
    </xdr:to>
    <xdr:graphicFrame macro="">
      <xdr:nvGraphicFramePr>
        <xdr:cNvPr id="3902587" name="Grafiek 3"/>
        <xdr:cNvGraphicFramePr/>
      </xdr:nvGraphicFramePr>
      <xdr:xfrm>
        <a:off x="0" y="6172200"/>
        <a:ext cx="6648450" cy="3619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28575</xdr:rowOff>
    </xdr:from>
    <xdr:to>
      <xdr:col>10</xdr:col>
      <xdr:colOff>523875</xdr:colOff>
      <xdr:row>79</xdr:row>
      <xdr:rowOff>95250</xdr:rowOff>
    </xdr:to>
    <xdr:graphicFrame macro="">
      <xdr:nvGraphicFramePr>
        <xdr:cNvPr id="3902588" name="Grafiek 4"/>
        <xdr:cNvGraphicFramePr/>
      </xdr:nvGraphicFramePr>
      <xdr:xfrm>
        <a:off x="0" y="10410825"/>
        <a:ext cx="6619875" cy="34671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82</xdr:row>
      <xdr:rowOff>57150</xdr:rowOff>
    </xdr:from>
    <xdr:to>
      <xdr:col>10</xdr:col>
      <xdr:colOff>542925</xdr:colOff>
      <xdr:row>103</xdr:row>
      <xdr:rowOff>57150</xdr:rowOff>
    </xdr:to>
    <xdr:graphicFrame macro="">
      <xdr:nvGraphicFramePr>
        <xdr:cNvPr id="3902589" name="Grafiek 5"/>
        <xdr:cNvGraphicFramePr/>
      </xdr:nvGraphicFramePr>
      <xdr:xfrm>
        <a:off x="0" y="14554200"/>
        <a:ext cx="6638925" cy="34004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106</xdr:row>
      <xdr:rowOff>104775</xdr:rowOff>
    </xdr:from>
    <xdr:to>
      <xdr:col>10</xdr:col>
      <xdr:colOff>571500</xdr:colOff>
      <xdr:row>127</xdr:row>
      <xdr:rowOff>57150</xdr:rowOff>
    </xdr:to>
    <xdr:graphicFrame macro="">
      <xdr:nvGraphicFramePr>
        <xdr:cNvPr id="3902590" name="Grafiek 6"/>
        <xdr:cNvGraphicFramePr/>
      </xdr:nvGraphicFramePr>
      <xdr:xfrm>
        <a:off x="0" y="18716625"/>
        <a:ext cx="6667500" cy="33528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130</xdr:row>
      <xdr:rowOff>38100</xdr:rowOff>
    </xdr:from>
    <xdr:to>
      <xdr:col>10</xdr:col>
      <xdr:colOff>552450</xdr:colOff>
      <xdr:row>153</xdr:row>
      <xdr:rowOff>57150</xdr:rowOff>
    </xdr:to>
    <xdr:graphicFrame macro="">
      <xdr:nvGraphicFramePr>
        <xdr:cNvPr id="3902591" name="Grafiek 4"/>
        <xdr:cNvGraphicFramePr/>
      </xdr:nvGraphicFramePr>
      <xdr:xfrm>
        <a:off x="19050" y="22764750"/>
        <a:ext cx="6629400" cy="3743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156</xdr:row>
      <xdr:rowOff>47625</xdr:rowOff>
    </xdr:from>
    <xdr:to>
      <xdr:col>10</xdr:col>
      <xdr:colOff>523875</xdr:colOff>
      <xdr:row>179</xdr:row>
      <xdr:rowOff>66675</xdr:rowOff>
    </xdr:to>
    <xdr:graphicFrame macro="">
      <xdr:nvGraphicFramePr>
        <xdr:cNvPr id="3902592" name="Grafiek 4"/>
        <xdr:cNvGraphicFramePr/>
      </xdr:nvGraphicFramePr>
      <xdr:xfrm>
        <a:off x="0" y="27212925"/>
        <a:ext cx="6619875" cy="3743325"/>
      </xdr:xfrm>
      <a:graphic>
        <a:graphicData uri="http://schemas.openxmlformats.org/drawingml/2006/chart">
          <c:chart xmlns:c="http://schemas.openxmlformats.org/drawingml/2006/chart" r:id="rId8"/>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628650</xdr:colOff>
      <xdr:row>0</xdr:row>
      <xdr:rowOff>66675</xdr:rowOff>
    </xdr:from>
    <xdr:to>
      <xdr:col>8</xdr:col>
      <xdr:colOff>161925</xdr:colOff>
      <xdr:row>1</xdr:row>
      <xdr:rowOff>209550</xdr:rowOff>
    </xdr:to>
    <xdr:pic>
      <xdr:nvPicPr>
        <xdr:cNvPr id="49229"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0" y="66675"/>
          <a:ext cx="1171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2</xdr:col>
      <xdr:colOff>1371600</xdr:colOff>
      <xdr:row>1</xdr:row>
      <xdr:rowOff>219075</xdr:rowOff>
    </xdr:to>
    <xdr:pic>
      <xdr:nvPicPr>
        <xdr:cNvPr id="5025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24275" y="57150"/>
          <a:ext cx="12573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11</xdr:col>
      <xdr:colOff>381000</xdr:colOff>
      <xdr:row>27</xdr:row>
      <xdr:rowOff>47625</xdr:rowOff>
    </xdr:to>
    <xdr:graphicFrame macro="">
      <xdr:nvGraphicFramePr>
        <xdr:cNvPr id="53630" name="Grafiek 1"/>
        <xdr:cNvGraphicFramePr/>
      </xdr:nvGraphicFramePr>
      <xdr:xfrm>
        <a:off x="0" y="800100"/>
        <a:ext cx="7086600" cy="39338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495300</xdr:colOff>
      <xdr:row>0</xdr:row>
      <xdr:rowOff>47625</xdr:rowOff>
    </xdr:from>
    <xdr:to>
      <xdr:col>11</xdr:col>
      <xdr:colOff>561975</xdr:colOff>
      <xdr:row>1</xdr:row>
      <xdr:rowOff>238125</xdr:rowOff>
    </xdr:to>
    <xdr:pic>
      <xdr:nvPicPr>
        <xdr:cNvPr id="53631"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81700" y="47625"/>
          <a:ext cx="1285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11</xdr:col>
      <xdr:colOff>561975</xdr:colOff>
      <xdr:row>28</xdr:row>
      <xdr:rowOff>0</xdr:rowOff>
    </xdr:to>
    <xdr:graphicFrame macro="">
      <xdr:nvGraphicFramePr>
        <xdr:cNvPr id="53632" name="Grafiek 4"/>
        <xdr:cNvGraphicFramePr/>
      </xdr:nvGraphicFramePr>
      <xdr:xfrm>
        <a:off x="0" y="4848225"/>
        <a:ext cx="72675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38100</xdr:rowOff>
    </xdr:from>
    <xdr:to>
      <xdr:col>11</xdr:col>
      <xdr:colOff>571500</xdr:colOff>
      <xdr:row>57</xdr:row>
      <xdr:rowOff>161925</xdr:rowOff>
    </xdr:to>
    <xdr:graphicFrame macro="">
      <xdr:nvGraphicFramePr>
        <xdr:cNvPr id="53633" name="Grafiek 5"/>
        <xdr:cNvGraphicFramePr/>
      </xdr:nvGraphicFramePr>
      <xdr:xfrm>
        <a:off x="0" y="5753100"/>
        <a:ext cx="7277100" cy="4333875"/>
      </xdr:xfrm>
      <a:graphic>
        <a:graphicData uri="http://schemas.openxmlformats.org/drawingml/2006/chart">
          <c:chart xmlns:c="http://schemas.openxmlformats.org/drawingml/2006/chart" r:id="rId4"/>
        </a:graphicData>
      </a:graphic>
    </xdr:graphicFrame>
    <xdr:clientData/>
  </xdr:twoCellAnchor>
  <xdr:twoCellAnchor editAs="oneCell">
    <xdr:from>
      <xdr:col>9</xdr:col>
      <xdr:colOff>419100</xdr:colOff>
      <xdr:row>29</xdr:row>
      <xdr:rowOff>57150</xdr:rowOff>
    </xdr:from>
    <xdr:to>
      <xdr:col>11</xdr:col>
      <xdr:colOff>571500</xdr:colOff>
      <xdr:row>30</xdr:row>
      <xdr:rowOff>219075</xdr:rowOff>
    </xdr:to>
    <xdr:pic>
      <xdr:nvPicPr>
        <xdr:cNvPr id="53634" name="Picture 6"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0" y="50673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28575</xdr:rowOff>
    </xdr:from>
    <xdr:to>
      <xdr:col>10</xdr:col>
      <xdr:colOff>0</xdr:colOff>
      <xdr:row>2</xdr:row>
      <xdr:rowOff>171450</xdr:rowOff>
    </xdr:to>
    <xdr:pic>
      <xdr:nvPicPr>
        <xdr:cNvPr id="3584"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24575" y="28575"/>
          <a:ext cx="1333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142875</xdr:rowOff>
    </xdr:from>
    <xdr:to>
      <xdr:col>4</xdr:col>
      <xdr:colOff>266700</xdr:colOff>
      <xdr:row>46</xdr:row>
      <xdr:rowOff>57150</xdr:rowOff>
    </xdr:to>
    <xdr:graphicFrame macro="">
      <xdr:nvGraphicFramePr>
        <xdr:cNvPr id="3585" name="Grafiek 4"/>
        <xdr:cNvGraphicFramePr/>
      </xdr:nvGraphicFramePr>
      <xdr:xfrm>
        <a:off x="0" y="3124200"/>
        <a:ext cx="3638550" cy="5124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4</xdr:col>
      <xdr:colOff>276225</xdr:colOff>
      <xdr:row>80</xdr:row>
      <xdr:rowOff>133350</xdr:rowOff>
    </xdr:to>
    <xdr:graphicFrame macro="">
      <xdr:nvGraphicFramePr>
        <xdr:cNvPr id="3586" name="Grafiek 6"/>
        <xdr:cNvGraphicFramePr/>
      </xdr:nvGraphicFramePr>
      <xdr:xfrm>
        <a:off x="0" y="8772525"/>
        <a:ext cx="3648075" cy="51530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83</xdr:row>
      <xdr:rowOff>0</xdr:rowOff>
    </xdr:from>
    <xdr:to>
      <xdr:col>3</xdr:col>
      <xdr:colOff>466725</xdr:colOff>
      <xdr:row>115</xdr:row>
      <xdr:rowOff>19050</xdr:rowOff>
    </xdr:to>
    <xdr:graphicFrame macro="">
      <xdr:nvGraphicFramePr>
        <xdr:cNvPr id="3589" name="Grafiek 6"/>
        <xdr:cNvGraphicFramePr/>
      </xdr:nvGraphicFramePr>
      <xdr:xfrm>
        <a:off x="0" y="14287500"/>
        <a:ext cx="3190875" cy="5200650"/>
      </xdr:xfrm>
      <a:graphic>
        <a:graphicData uri="http://schemas.openxmlformats.org/drawingml/2006/chart">
          <c:chart xmlns:c="http://schemas.openxmlformats.org/drawingml/2006/chart" r:id="rId4"/>
        </a:graphicData>
      </a:graphic>
    </xdr:graphicFrame>
    <xdr:clientData/>
  </xdr:twoCellAnchor>
  <xdr:twoCellAnchor>
    <xdr:from>
      <xdr:col>4</xdr:col>
      <xdr:colOff>200025</xdr:colOff>
      <xdr:row>14</xdr:row>
      <xdr:rowOff>180975</xdr:rowOff>
    </xdr:from>
    <xdr:to>
      <xdr:col>9</xdr:col>
      <xdr:colOff>533400</xdr:colOff>
      <xdr:row>45</xdr:row>
      <xdr:rowOff>142875</xdr:rowOff>
    </xdr:to>
    <xdr:graphicFrame macro="">
      <xdr:nvGraphicFramePr>
        <xdr:cNvPr id="9" name="Grafiek 9"/>
        <xdr:cNvGraphicFramePr/>
      </xdr:nvGraphicFramePr>
      <xdr:xfrm>
        <a:off x="3571875" y="3162300"/>
        <a:ext cx="3762375" cy="5010150"/>
      </xdr:xfrm>
      <a:graphic>
        <a:graphicData uri="http://schemas.openxmlformats.org/drawingml/2006/chart">
          <c:chart xmlns:c="http://schemas.openxmlformats.org/drawingml/2006/chart" r:id="rId5"/>
        </a:graphicData>
      </a:graphic>
    </xdr:graphicFrame>
    <xdr:clientData/>
  </xdr:twoCellAnchor>
  <xdr:twoCellAnchor>
    <xdr:from>
      <xdr:col>4</xdr:col>
      <xdr:colOff>285750</xdr:colOff>
      <xdr:row>48</xdr:row>
      <xdr:rowOff>114300</xdr:rowOff>
    </xdr:from>
    <xdr:to>
      <xdr:col>9</xdr:col>
      <xdr:colOff>619125</xdr:colOff>
      <xdr:row>79</xdr:row>
      <xdr:rowOff>104775</xdr:rowOff>
    </xdr:to>
    <xdr:graphicFrame macro="">
      <xdr:nvGraphicFramePr>
        <xdr:cNvPr id="10" name="Grafiek 9"/>
        <xdr:cNvGraphicFramePr/>
      </xdr:nvGraphicFramePr>
      <xdr:xfrm>
        <a:off x="3657600" y="8724900"/>
        <a:ext cx="3762375" cy="5010150"/>
      </xdr:xfrm>
      <a:graphic>
        <a:graphicData uri="http://schemas.openxmlformats.org/drawingml/2006/chart">
          <c:chart xmlns:c="http://schemas.openxmlformats.org/drawingml/2006/chart" r:id="rId6"/>
        </a:graphicData>
      </a:graphic>
    </xdr:graphicFrame>
    <xdr:clientData/>
  </xdr:twoCellAnchor>
  <xdr:twoCellAnchor>
    <xdr:from>
      <xdr:col>4</xdr:col>
      <xdr:colOff>19050</xdr:colOff>
      <xdr:row>83</xdr:row>
      <xdr:rowOff>161925</xdr:rowOff>
    </xdr:from>
    <xdr:to>
      <xdr:col>9</xdr:col>
      <xdr:colOff>571500</xdr:colOff>
      <xdr:row>114</xdr:row>
      <xdr:rowOff>76200</xdr:rowOff>
    </xdr:to>
    <xdr:graphicFrame macro="">
      <xdr:nvGraphicFramePr>
        <xdr:cNvPr id="11" name="Grafiek 10"/>
        <xdr:cNvGraphicFramePr/>
      </xdr:nvGraphicFramePr>
      <xdr:xfrm>
        <a:off x="3390900" y="14449425"/>
        <a:ext cx="3981450" cy="493395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28575</xdr:rowOff>
    </xdr:from>
    <xdr:to>
      <xdr:col>8</xdr:col>
      <xdr:colOff>438150</xdr:colOff>
      <xdr:row>1</xdr:row>
      <xdr:rowOff>171450</xdr:rowOff>
    </xdr:to>
    <xdr:pic>
      <xdr:nvPicPr>
        <xdr:cNvPr id="3645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57875" y="28575"/>
          <a:ext cx="12096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82</xdr:row>
      <xdr:rowOff>66675</xdr:rowOff>
    </xdr:from>
    <xdr:to>
      <xdr:col>8</xdr:col>
      <xdr:colOff>752475</xdr:colOff>
      <xdr:row>107</xdr:row>
      <xdr:rowOff>19050</xdr:rowOff>
    </xdr:to>
    <xdr:graphicFrame macro="">
      <xdr:nvGraphicFramePr>
        <xdr:cNvPr id="36456" name="Grafiek 6"/>
        <xdr:cNvGraphicFramePr/>
      </xdr:nvGraphicFramePr>
      <xdr:xfrm>
        <a:off x="57150" y="15859125"/>
        <a:ext cx="7324725" cy="40100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109</xdr:row>
      <xdr:rowOff>66675</xdr:rowOff>
    </xdr:from>
    <xdr:to>
      <xdr:col>8</xdr:col>
      <xdr:colOff>781050</xdr:colOff>
      <xdr:row>135</xdr:row>
      <xdr:rowOff>95250</xdr:rowOff>
    </xdr:to>
    <xdr:graphicFrame macro="">
      <xdr:nvGraphicFramePr>
        <xdr:cNvPr id="36457" name="Grafiek 7"/>
        <xdr:cNvGraphicFramePr/>
      </xdr:nvGraphicFramePr>
      <xdr:xfrm>
        <a:off x="28575" y="20335875"/>
        <a:ext cx="7381875" cy="42481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137</xdr:row>
      <xdr:rowOff>95250</xdr:rowOff>
    </xdr:from>
    <xdr:to>
      <xdr:col>8</xdr:col>
      <xdr:colOff>790575</xdr:colOff>
      <xdr:row>162</xdr:row>
      <xdr:rowOff>104775</xdr:rowOff>
    </xdr:to>
    <xdr:graphicFrame macro="">
      <xdr:nvGraphicFramePr>
        <xdr:cNvPr id="36458" name="Grafiek 9"/>
        <xdr:cNvGraphicFramePr/>
      </xdr:nvGraphicFramePr>
      <xdr:xfrm>
        <a:off x="0" y="25003125"/>
        <a:ext cx="7419975" cy="40671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164</xdr:row>
      <xdr:rowOff>47625</xdr:rowOff>
    </xdr:from>
    <xdr:to>
      <xdr:col>8</xdr:col>
      <xdr:colOff>762000</xdr:colOff>
      <xdr:row>189</xdr:row>
      <xdr:rowOff>152400</xdr:rowOff>
    </xdr:to>
    <xdr:graphicFrame macro="">
      <xdr:nvGraphicFramePr>
        <xdr:cNvPr id="36459" name="Grafiek 10"/>
        <xdr:cNvGraphicFramePr/>
      </xdr:nvGraphicFramePr>
      <xdr:xfrm>
        <a:off x="19050" y="29432250"/>
        <a:ext cx="7372350" cy="41624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56</xdr:row>
      <xdr:rowOff>19050</xdr:rowOff>
    </xdr:from>
    <xdr:to>
      <xdr:col>5</xdr:col>
      <xdr:colOff>95250</xdr:colOff>
      <xdr:row>80</xdr:row>
      <xdr:rowOff>85725</xdr:rowOff>
    </xdr:to>
    <xdr:graphicFrame macro="">
      <xdr:nvGraphicFramePr>
        <xdr:cNvPr id="36460" name="Grafiek 12"/>
        <xdr:cNvGraphicFramePr/>
      </xdr:nvGraphicFramePr>
      <xdr:xfrm>
        <a:off x="0" y="11496675"/>
        <a:ext cx="4181475" cy="3962400"/>
      </xdr:xfrm>
      <a:graphic>
        <a:graphicData uri="http://schemas.openxmlformats.org/drawingml/2006/chart">
          <c:chart xmlns:c="http://schemas.openxmlformats.org/drawingml/2006/chart" r:id="rId6"/>
        </a:graphicData>
      </a:graphic>
    </xdr:graphicFrame>
    <xdr:clientData/>
  </xdr:twoCellAnchor>
  <xdr:twoCellAnchor>
    <xdr:from>
      <xdr:col>5</xdr:col>
      <xdr:colOff>219075</xdr:colOff>
      <xdr:row>56</xdr:row>
      <xdr:rowOff>28575</xdr:rowOff>
    </xdr:from>
    <xdr:to>
      <xdr:col>8</xdr:col>
      <xdr:colOff>781050</xdr:colOff>
      <xdr:row>80</xdr:row>
      <xdr:rowOff>123825</xdr:rowOff>
    </xdr:to>
    <xdr:graphicFrame macro="">
      <xdr:nvGraphicFramePr>
        <xdr:cNvPr id="36461" name="Grafiek 13"/>
        <xdr:cNvGraphicFramePr/>
      </xdr:nvGraphicFramePr>
      <xdr:xfrm>
        <a:off x="4305300" y="11506200"/>
        <a:ext cx="3105150" cy="39909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192</xdr:row>
      <xdr:rowOff>0</xdr:rowOff>
    </xdr:from>
    <xdr:to>
      <xdr:col>8</xdr:col>
      <xdr:colOff>809625</xdr:colOff>
      <xdr:row>222</xdr:row>
      <xdr:rowOff>19050</xdr:rowOff>
    </xdr:to>
    <xdr:graphicFrame macro="">
      <xdr:nvGraphicFramePr>
        <xdr:cNvPr id="11" name="Grafiek 10"/>
        <xdr:cNvGraphicFramePr/>
      </xdr:nvGraphicFramePr>
      <xdr:xfrm>
        <a:off x="0" y="34023300"/>
        <a:ext cx="7439025" cy="488632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37169" name="Grafiek 1"/>
        <xdr:cNvGraphicFramePr/>
      </xdr:nvGraphicFramePr>
      <xdr:xfrm>
        <a:off x="0" y="7781925"/>
        <a:ext cx="6562725"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142875</xdr:colOff>
      <xdr:row>0</xdr:row>
      <xdr:rowOff>38100</xdr:rowOff>
    </xdr:from>
    <xdr:to>
      <xdr:col>8</xdr:col>
      <xdr:colOff>657225</xdr:colOff>
      <xdr:row>2</xdr:row>
      <xdr:rowOff>152400</xdr:rowOff>
    </xdr:to>
    <xdr:pic>
      <xdr:nvPicPr>
        <xdr:cNvPr id="37170"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248400" y="38100"/>
          <a:ext cx="1228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37171" name="Grafiek 3"/>
        <xdr:cNvGraphicFramePr/>
      </xdr:nvGraphicFramePr>
      <xdr:xfrm>
        <a:off x="0" y="7781925"/>
        <a:ext cx="6524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37172" name="Grafiek 4"/>
        <xdr:cNvGraphicFramePr/>
      </xdr:nvGraphicFramePr>
      <xdr:xfrm>
        <a:off x="0" y="7781925"/>
        <a:ext cx="6543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6" name="Grafiek 1"/>
        <xdr:cNvGraphicFramePr/>
      </xdr:nvGraphicFramePr>
      <xdr:xfrm>
        <a:off x="0" y="7781925"/>
        <a:ext cx="65627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 name="Grafiek 3"/>
        <xdr:cNvGraphicFramePr/>
      </xdr:nvGraphicFramePr>
      <xdr:xfrm>
        <a:off x="0" y="7781925"/>
        <a:ext cx="6524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8" name="Grafiek 4"/>
        <xdr:cNvGraphicFramePr/>
      </xdr:nvGraphicFramePr>
      <xdr:xfrm>
        <a:off x="0" y="7781925"/>
        <a:ext cx="6543675"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9" name="Grafiek 1"/>
        <xdr:cNvGraphicFramePr/>
      </xdr:nvGraphicFramePr>
      <xdr:xfrm>
        <a:off x="0" y="7781925"/>
        <a:ext cx="657225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10" name="Grafiek 3"/>
        <xdr:cNvGraphicFramePr/>
      </xdr:nvGraphicFramePr>
      <xdr:xfrm>
        <a:off x="0" y="7781925"/>
        <a:ext cx="65341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11" name="Grafiek 4"/>
        <xdr:cNvGraphicFramePr/>
      </xdr:nvGraphicFramePr>
      <xdr:xfrm>
        <a:off x="0" y="7781925"/>
        <a:ext cx="6553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2" name="Grafiek 1"/>
        <xdr:cNvGraphicFramePr/>
      </xdr:nvGraphicFramePr>
      <xdr:xfrm>
        <a:off x="0" y="10439400"/>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3" name="Grafiek 3"/>
        <xdr:cNvGraphicFramePr/>
      </xdr:nvGraphicFramePr>
      <xdr:xfrm>
        <a:off x="0" y="10439400"/>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4" name="Grafiek 4"/>
        <xdr:cNvGraphicFramePr/>
      </xdr:nvGraphicFramePr>
      <xdr:xfrm>
        <a:off x="0" y="10439400"/>
        <a:ext cx="5391150" cy="0"/>
      </xdr:xfrm>
      <a:graphic>
        <a:graphicData uri="http://schemas.openxmlformats.org/drawingml/2006/chart">
          <c:chart xmlns:c="http://schemas.openxmlformats.org/drawingml/2006/chart" r:id="rId1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2" name="Grafiek 1"/>
        <xdr:cNvGraphicFramePr/>
      </xdr:nvGraphicFramePr>
      <xdr:xfrm>
        <a:off x="0" y="7620000"/>
        <a:ext cx="6562725"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342900</xdr:colOff>
      <xdr:row>0</xdr:row>
      <xdr:rowOff>38100</xdr:rowOff>
    </xdr:from>
    <xdr:to>
      <xdr:col>8</xdr:col>
      <xdr:colOff>676275</xdr:colOff>
      <xdr:row>2</xdr:row>
      <xdr:rowOff>228600</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38100"/>
          <a:ext cx="10477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419100</xdr:colOff>
      <xdr:row>35</xdr:row>
      <xdr:rowOff>0</xdr:rowOff>
    </xdr:to>
    <xdr:graphicFrame macro="">
      <xdr:nvGraphicFramePr>
        <xdr:cNvPr id="4" name="Grafiek 3"/>
        <xdr:cNvGraphicFramePr/>
      </xdr:nvGraphicFramePr>
      <xdr:xfrm>
        <a:off x="0" y="7620000"/>
        <a:ext cx="6524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5" name="Grafiek 4"/>
        <xdr:cNvGraphicFramePr/>
      </xdr:nvGraphicFramePr>
      <xdr:xfrm>
        <a:off x="0" y="7620000"/>
        <a:ext cx="6543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6" name="Grafiek 1"/>
        <xdr:cNvGraphicFramePr/>
      </xdr:nvGraphicFramePr>
      <xdr:xfrm>
        <a:off x="0" y="7620000"/>
        <a:ext cx="65627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7" name="Grafiek 3"/>
        <xdr:cNvGraphicFramePr/>
      </xdr:nvGraphicFramePr>
      <xdr:xfrm>
        <a:off x="0" y="7620000"/>
        <a:ext cx="6524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8" name="Grafiek 4"/>
        <xdr:cNvGraphicFramePr/>
      </xdr:nvGraphicFramePr>
      <xdr:xfrm>
        <a:off x="0" y="7620000"/>
        <a:ext cx="6543675"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35</xdr:row>
      <xdr:rowOff>0</xdr:rowOff>
    </xdr:from>
    <xdr:to>
      <xdr:col>7</xdr:col>
      <xdr:colOff>476250</xdr:colOff>
      <xdr:row>35</xdr:row>
      <xdr:rowOff>0</xdr:rowOff>
    </xdr:to>
    <xdr:graphicFrame macro="">
      <xdr:nvGraphicFramePr>
        <xdr:cNvPr id="9" name="Grafiek 1"/>
        <xdr:cNvGraphicFramePr/>
      </xdr:nvGraphicFramePr>
      <xdr:xfrm>
        <a:off x="0" y="7620000"/>
        <a:ext cx="6581775"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35</xdr:row>
      <xdr:rowOff>0</xdr:rowOff>
    </xdr:from>
    <xdr:to>
      <xdr:col>7</xdr:col>
      <xdr:colOff>428625</xdr:colOff>
      <xdr:row>35</xdr:row>
      <xdr:rowOff>0</xdr:rowOff>
    </xdr:to>
    <xdr:graphicFrame macro="">
      <xdr:nvGraphicFramePr>
        <xdr:cNvPr id="10" name="Grafiek 3"/>
        <xdr:cNvGraphicFramePr/>
      </xdr:nvGraphicFramePr>
      <xdr:xfrm>
        <a:off x="0" y="7620000"/>
        <a:ext cx="65341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35</xdr:row>
      <xdr:rowOff>0</xdr:rowOff>
    </xdr:from>
    <xdr:to>
      <xdr:col>7</xdr:col>
      <xdr:colOff>447675</xdr:colOff>
      <xdr:row>35</xdr:row>
      <xdr:rowOff>0</xdr:rowOff>
    </xdr:to>
    <xdr:graphicFrame macro="">
      <xdr:nvGraphicFramePr>
        <xdr:cNvPr id="11" name="Grafiek 4"/>
        <xdr:cNvGraphicFramePr/>
      </xdr:nvGraphicFramePr>
      <xdr:xfrm>
        <a:off x="0" y="7620000"/>
        <a:ext cx="6553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2" name="Grafiek 1"/>
        <xdr:cNvGraphicFramePr/>
      </xdr:nvGraphicFramePr>
      <xdr:xfrm>
        <a:off x="0" y="7620000"/>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3" name="Grafiek 3"/>
        <xdr:cNvGraphicFramePr/>
      </xdr:nvGraphicFramePr>
      <xdr:xfrm>
        <a:off x="0" y="7620000"/>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4" name="Grafiek 4"/>
        <xdr:cNvGraphicFramePr/>
      </xdr:nvGraphicFramePr>
      <xdr:xfrm>
        <a:off x="0" y="7620000"/>
        <a:ext cx="5391150" cy="0"/>
      </xdr:xfrm>
      <a:graphic>
        <a:graphicData uri="http://schemas.openxmlformats.org/drawingml/2006/chart">
          <c:chart xmlns:c="http://schemas.openxmlformats.org/drawingml/2006/chart" r:id="rId1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66675</xdr:rowOff>
    </xdr:from>
    <xdr:to>
      <xdr:col>9</xdr:col>
      <xdr:colOff>514350</xdr:colOff>
      <xdr:row>1</xdr:row>
      <xdr:rowOff>238125</xdr:rowOff>
    </xdr:to>
    <xdr:pic>
      <xdr:nvPicPr>
        <xdr:cNvPr id="2" name="Picture 2"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66675"/>
          <a:ext cx="1057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xdr:row>
      <xdr:rowOff>66675</xdr:rowOff>
    </xdr:from>
    <xdr:to>
      <xdr:col>9</xdr:col>
      <xdr:colOff>523875</xdr:colOff>
      <xdr:row>30</xdr:row>
      <xdr:rowOff>66675</xdr:rowOff>
    </xdr:to>
    <xdr:graphicFrame macro="">
      <xdr:nvGraphicFramePr>
        <xdr:cNvPr id="3" name="Grafiek 2"/>
        <xdr:cNvGraphicFramePr/>
      </xdr:nvGraphicFramePr>
      <xdr:xfrm>
        <a:off x="47625" y="714375"/>
        <a:ext cx="8515350" cy="4533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2" name="Grafiek 1"/>
        <xdr:cNvGraphicFramePr/>
      </xdr:nvGraphicFramePr>
      <xdr:xfrm>
        <a:off x="0" y="7658100"/>
        <a:ext cx="6562725"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238125</xdr:colOff>
      <xdr:row>0</xdr:row>
      <xdr:rowOff>38100</xdr:rowOff>
    </xdr:from>
    <xdr:to>
      <xdr:col>8</xdr:col>
      <xdr:colOff>609600</xdr:colOff>
      <xdr:row>2</xdr:row>
      <xdr:rowOff>180975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43650" y="38100"/>
          <a:ext cx="10858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4" name="Grafiek 3"/>
        <xdr:cNvGraphicFramePr/>
      </xdr:nvGraphicFramePr>
      <xdr:xfrm>
        <a:off x="0" y="7658100"/>
        <a:ext cx="6524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5" name="Grafiek 4"/>
        <xdr:cNvGraphicFramePr/>
      </xdr:nvGraphicFramePr>
      <xdr:xfrm>
        <a:off x="0" y="7658100"/>
        <a:ext cx="6543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6" name="Grafiek 5"/>
        <xdr:cNvGraphicFramePr/>
      </xdr:nvGraphicFramePr>
      <xdr:xfrm>
        <a:off x="0" y="7658100"/>
        <a:ext cx="65627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 name="Grafiek 6"/>
        <xdr:cNvGraphicFramePr/>
      </xdr:nvGraphicFramePr>
      <xdr:xfrm>
        <a:off x="0" y="7658100"/>
        <a:ext cx="6524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8" name="Grafiek 7"/>
        <xdr:cNvGraphicFramePr/>
      </xdr:nvGraphicFramePr>
      <xdr:xfrm>
        <a:off x="0" y="7658100"/>
        <a:ext cx="6543675"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9" name="Grafiek 8"/>
        <xdr:cNvGraphicFramePr/>
      </xdr:nvGraphicFramePr>
      <xdr:xfrm>
        <a:off x="0" y="7658100"/>
        <a:ext cx="539115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0" name="Grafiek 9"/>
        <xdr:cNvGraphicFramePr/>
      </xdr:nvGraphicFramePr>
      <xdr:xfrm>
        <a:off x="0" y="7658100"/>
        <a:ext cx="53911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1" name="Grafiek 10"/>
        <xdr:cNvGraphicFramePr/>
      </xdr:nvGraphicFramePr>
      <xdr:xfrm>
        <a:off x="0" y="7658100"/>
        <a:ext cx="53911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2" name="Grafiek 11"/>
        <xdr:cNvGraphicFramePr/>
      </xdr:nvGraphicFramePr>
      <xdr:xfrm>
        <a:off x="0" y="7658100"/>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3" name="Grafiek 7"/>
        <xdr:cNvGraphicFramePr/>
      </xdr:nvGraphicFramePr>
      <xdr:xfrm>
        <a:off x="0" y="7658100"/>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4" name="Grafiek 8"/>
        <xdr:cNvGraphicFramePr/>
      </xdr:nvGraphicFramePr>
      <xdr:xfrm>
        <a:off x="0" y="7658100"/>
        <a:ext cx="5391150" cy="0"/>
      </xdr:xfrm>
      <a:graphic>
        <a:graphicData uri="http://schemas.openxmlformats.org/drawingml/2006/chart">
          <c:chart xmlns:c="http://schemas.openxmlformats.org/drawingml/2006/chart" r:id="rId1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2" name="Grafiek 1"/>
        <xdr:cNvGraphicFramePr/>
      </xdr:nvGraphicFramePr>
      <xdr:xfrm>
        <a:off x="0" y="7543800"/>
        <a:ext cx="6591300" cy="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171450</xdr:colOff>
      <xdr:row>0</xdr:row>
      <xdr:rowOff>47625</xdr:rowOff>
    </xdr:from>
    <xdr:to>
      <xdr:col>8</xdr:col>
      <xdr:colOff>409575</xdr:colOff>
      <xdr:row>2</xdr:row>
      <xdr:rowOff>95250</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05550" y="47625"/>
          <a:ext cx="952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419100</xdr:colOff>
      <xdr:row>35</xdr:row>
      <xdr:rowOff>0</xdr:rowOff>
    </xdr:to>
    <xdr:graphicFrame macro="">
      <xdr:nvGraphicFramePr>
        <xdr:cNvPr id="4" name="Grafiek 3"/>
        <xdr:cNvGraphicFramePr/>
      </xdr:nvGraphicFramePr>
      <xdr:xfrm>
        <a:off x="0" y="754380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5" name="Grafiek 4"/>
        <xdr:cNvGraphicFramePr/>
      </xdr:nvGraphicFramePr>
      <xdr:xfrm>
        <a:off x="0" y="7543800"/>
        <a:ext cx="65722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6" name="Grafiek 5"/>
        <xdr:cNvGraphicFramePr/>
      </xdr:nvGraphicFramePr>
      <xdr:xfrm>
        <a:off x="0" y="7543800"/>
        <a:ext cx="6591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7" name="Grafiek 7"/>
        <xdr:cNvGraphicFramePr/>
      </xdr:nvGraphicFramePr>
      <xdr:xfrm>
        <a:off x="0" y="7543800"/>
        <a:ext cx="65532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8" name="Grafiek 8"/>
        <xdr:cNvGraphicFramePr/>
      </xdr:nvGraphicFramePr>
      <xdr:xfrm>
        <a:off x="0" y="7543800"/>
        <a:ext cx="65722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9" name="Grafiek 1"/>
        <xdr:cNvGraphicFramePr/>
      </xdr:nvGraphicFramePr>
      <xdr:xfrm>
        <a:off x="0" y="7705725"/>
        <a:ext cx="65913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0" name="Grafiek 3"/>
        <xdr:cNvGraphicFramePr/>
      </xdr:nvGraphicFramePr>
      <xdr:xfrm>
        <a:off x="0" y="7705725"/>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1" name="Grafiek 4"/>
        <xdr:cNvGraphicFramePr/>
      </xdr:nvGraphicFramePr>
      <xdr:xfrm>
        <a:off x="0" y="7705725"/>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2" name="Grafiek 1"/>
        <xdr:cNvGraphicFramePr/>
      </xdr:nvGraphicFramePr>
      <xdr:xfrm>
        <a:off x="0" y="7705725"/>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3" name="Grafiek 3"/>
        <xdr:cNvGraphicFramePr/>
      </xdr:nvGraphicFramePr>
      <xdr:xfrm>
        <a:off x="0" y="7705725"/>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 name="Grafiek 4"/>
        <xdr:cNvGraphicFramePr/>
      </xdr:nvGraphicFramePr>
      <xdr:xfrm>
        <a:off x="0" y="7705725"/>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15" name="Grafiek 1"/>
        <xdr:cNvGraphicFramePr/>
      </xdr:nvGraphicFramePr>
      <xdr:xfrm>
        <a:off x="0" y="7705725"/>
        <a:ext cx="6600825"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16" name="Grafiek 3"/>
        <xdr:cNvGraphicFramePr/>
      </xdr:nvGraphicFramePr>
      <xdr:xfrm>
        <a:off x="0" y="7705725"/>
        <a:ext cx="6562725"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17" name="Grafiek 4"/>
        <xdr:cNvGraphicFramePr/>
      </xdr:nvGraphicFramePr>
      <xdr:xfrm>
        <a:off x="0" y="7705725"/>
        <a:ext cx="658177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8" name="Grafiek 1"/>
        <xdr:cNvGraphicFramePr/>
      </xdr:nvGraphicFramePr>
      <xdr:xfrm>
        <a:off x="0" y="10363200"/>
        <a:ext cx="539115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9" name="Grafiek 3"/>
        <xdr:cNvGraphicFramePr/>
      </xdr:nvGraphicFramePr>
      <xdr:xfrm>
        <a:off x="0" y="10363200"/>
        <a:ext cx="539115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0" name="Grafiek 4"/>
        <xdr:cNvGraphicFramePr/>
      </xdr:nvGraphicFramePr>
      <xdr:xfrm>
        <a:off x="0" y="10363200"/>
        <a:ext cx="5391150" cy="0"/>
      </xdr:xfrm>
      <a:graphic>
        <a:graphicData uri="http://schemas.openxmlformats.org/drawingml/2006/chart">
          <c:chart xmlns:c="http://schemas.openxmlformats.org/drawingml/2006/chart" r:id="rId1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tabSelected="1" workbookViewId="0" topLeftCell="A1">
      <selection activeCell="A4" sqref="A4"/>
    </sheetView>
  </sheetViews>
  <sheetFormatPr defaultColWidth="9.140625" defaultRowHeight="12.75"/>
  <cols>
    <col min="1" max="1" width="9.140625" style="1" customWidth="1"/>
    <col min="2" max="2" width="13.00390625" style="1" customWidth="1"/>
    <col min="3" max="3" width="65.00390625" style="1" customWidth="1"/>
    <col min="4" max="4" width="4.8515625" style="1" customWidth="1"/>
    <col min="5" max="16384" width="9.140625" style="1" customWidth="1"/>
  </cols>
  <sheetData>
    <row r="1" spans="1:4" ht="19.5" customHeight="1">
      <c r="A1" s="218"/>
      <c r="B1" s="218"/>
      <c r="C1" s="219" t="s">
        <v>103</v>
      </c>
      <c r="D1" s="218"/>
    </row>
    <row r="2" spans="1:4" ht="18.75">
      <c r="A2" s="218"/>
      <c r="B2" s="218"/>
      <c r="C2" s="219" t="s">
        <v>455</v>
      </c>
      <c r="D2" s="218"/>
    </row>
    <row r="3" spans="1:4" ht="18.75">
      <c r="A3" s="218"/>
      <c r="B3" s="218"/>
      <c r="C3" s="219" t="s">
        <v>654</v>
      </c>
      <c r="D3" s="218"/>
    </row>
    <row r="4" spans="1:4" ht="16.5" customHeight="1" thickBot="1">
      <c r="A4" s="218"/>
      <c r="B4" s="218"/>
      <c r="C4" s="219"/>
      <c r="D4" s="220" t="s">
        <v>648</v>
      </c>
    </row>
    <row r="5" spans="1:4" s="2" customFormat="1" ht="24.75" customHeight="1" thickBot="1">
      <c r="A5" s="221" t="s">
        <v>104</v>
      </c>
      <c r="B5" s="222"/>
      <c r="C5" s="222"/>
      <c r="D5" s="222"/>
    </row>
    <row r="6" spans="1:4" s="3" customFormat="1" ht="18" customHeight="1" thickBot="1">
      <c r="A6" s="223" t="s">
        <v>105</v>
      </c>
      <c r="B6" s="224" t="s">
        <v>106</v>
      </c>
      <c r="C6" s="225"/>
      <c r="D6" s="226"/>
    </row>
    <row r="7" ht="5.25" customHeight="1"/>
    <row r="8" spans="1:4" s="4" customFormat="1" ht="15.6">
      <c r="A8" s="227">
        <v>1</v>
      </c>
      <c r="B8" s="352" t="s">
        <v>107</v>
      </c>
      <c r="C8" s="352"/>
      <c r="D8" s="228"/>
    </row>
    <row r="9" spans="1:4" ht="12.75">
      <c r="A9" s="229"/>
      <c r="B9" s="175" t="s">
        <v>551</v>
      </c>
      <c r="C9" s="175"/>
      <c r="D9" s="175"/>
    </row>
    <row r="10" spans="1:4" ht="12.75">
      <c r="A10" s="229"/>
      <c r="B10" s="175" t="s">
        <v>128</v>
      </c>
      <c r="C10" s="175"/>
      <c r="D10" s="175"/>
    </row>
    <row r="11" spans="1:4" ht="12.75">
      <c r="A11" s="229"/>
      <c r="B11" s="175" t="s">
        <v>108</v>
      </c>
      <c r="C11" s="175"/>
      <c r="D11" s="175"/>
    </row>
    <row r="12" spans="1:4" ht="12.75">
      <c r="A12" s="229"/>
      <c r="B12" s="175" t="s">
        <v>532</v>
      </c>
      <c r="C12" s="175"/>
      <c r="D12" s="175"/>
    </row>
    <row r="13" spans="1:4" ht="6" customHeight="1">
      <c r="A13" s="229"/>
      <c r="B13" s="175"/>
      <c r="C13" s="175"/>
      <c r="D13" s="175"/>
    </row>
    <row r="14" spans="1:4" s="4" customFormat="1" ht="15.6">
      <c r="A14" s="227">
        <v>2</v>
      </c>
      <c r="B14" s="352" t="s">
        <v>649</v>
      </c>
      <c r="C14" s="352"/>
      <c r="D14" s="228"/>
    </row>
    <row r="15" spans="1:4" ht="12.75">
      <c r="A15" s="229"/>
      <c r="B15" s="175" t="s">
        <v>109</v>
      </c>
      <c r="C15" s="175"/>
      <c r="D15" s="175"/>
    </row>
    <row r="16" spans="1:4" ht="12.75">
      <c r="A16" s="229"/>
      <c r="B16" s="175" t="s">
        <v>110</v>
      </c>
      <c r="C16" s="175"/>
      <c r="D16" s="175"/>
    </row>
    <row r="17" spans="1:4" ht="7.5" customHeight="1">
      <c r="A17" s="229"/>
      <c r="B17" s="171"/>
      <c r="C17" s="175"/>
      <c r="D17" s="175"/>
    </row>
    <row r="18" spans="1:4" s="4" customFormat="1" ht="15.6">
      <c r="A18" s="227">
        <v>3</v>
      </c>
      <c r="B18" s="352" t="s">
        <v>650</v>
      </c>
      <c r="C18" s="352"/>
      <c r="D18" s="228"/>
    </row>
    <row r="19" spans="1:4" ht="12.75">
      <c r="A19" s="229"/>
      <c r="B19" s="175" t="s">
        <v>655</v>
      </c>
      <c r="C19" s="175"/>
      <c r="D19" s="175"/>
    </row>
    <row r="20" spans="1:4" s="4" customFormat="1" ht="6" customHeight="1">
      <c r="A20" s="227"/>
      <c r="B20" s="230"/>
      <c r="C20" s="228"/>
      <c r="D20" s="228"/>
    </row>
    <row r="21" spans="1:4" s="4" customFormat="1" ht="15.6">
      <c r="A21" s="227">
        <v>4</v>
      </c>
      <c r="B21" s="352" t="s">
        <v>630</v>
      </c>
      <c r="C21" s="352"/>
      <c r="D21" s="228"/>
    </row>
    <row r="22" spans="1:4" ht="12.75">
      <c r="A22" s="229"/>
      <c r="B22" s="175" t="s">
        <v>398</v>
      </c>
      <c r="C22" s="175"/>
      <c r="D22" s="175"/>
    </row>
    <row r="23" spans="1:4" s="4" customFormat="1" ht="6" customHeight="1">
      <c r="A23" s="227"/>
      <c r="B23" s="230"/>
      <c r="C23" s="228"/>
      <c r="D23" s="228"/>
    </row>
    <row r="24" spans="1:4" s="4" customFormat="1" ht="15.6">
      <c r="A24" s="227">
        <v>5</v>
      </c>
      <c r="B24" s="352" t="s">
        <v>651</v>
      </c>
      <c r="C24" s="352"/>
      <c r="D24" s="228"/>
    </row>
    <row r="25" spans="1:4" ht="12.75">
      <c r="A25" s="229"/>
      <c r="B25" s="175" t="s">
        <v>652</v>
      </c>
      <c r="C25" s="175"/>
      <c r="D25" s="175"/>
    </row>
    <row r="26" spans="1:4" ht="6" customHeight="1">
      <c r="A26" s="227"/>
      <c r="B26" s="231"/>
      <c r="C26" s="175"/>
      <c r="D26" s="175"/>
    </row>
    <row r="27" spans="1:4" s="4" customFormat="1" ht="15.6">
      <c r="A27" s="227">
        <v>6</v>
      </c>
      <c r="B27" s="352" t="s">
        <v>634</v>
      </c>
      <c r="C27" s="352"/>
      <c r="D27" s="228"/>
    </row>
    <row r="28" spans="1:4" ht="6" customHeight="1">
      <c r="A28" s="227"/>
      <c r="B28" s="231"/>
      <c r="C28" s="175"/>
      <c r="D28" s="175"/>
    </row>
    <row r="29" spans="1:4" s="4" customFormat="1" ht="15.6">
      <c r="A29" s="227">
        <v>7</v>
      </c>
      <c r="B29" s="352" t="s">
        <v>635</v>
      </c>
      <c r="C29" s="352"/>
      <c r="D29" s="228"/>
    </row>
    <row r="30" spans="1:4" ht="6" customHeight="1">
      <c r="A30" s="227"/>
      <c r="B30" s="231"/>
      <c r="C30" s="175"/>
      <c r="D30" s="175"/>
    </row>
    <row r="31" spans="1:4" s="4" customFormat="1" ht="15.6">
      <c r="A31" s="227">
        <v>8</v>
      </c>
      <c r="B31" s="352" t="s">
        <v>636</v>
      </c>
      <c r="C31" s="352"/>
      <c r="D31" s="228"/>
    </row>
    <row r="32" spans="1:4" ht="6" customHeight="1">
      <c r="A32" s="171"/>
      <c r="B32" s="171"/>
      <c r="C32" s="175"/>
      <c r="D32" s="175"/>
    </row>
    <row r="33" spans="1:4" s="4" customFormat="1" ht="15.6">
      <c r="A33" s="227">
        <v>9</v>
      </c>
      <c r="B33" s="352" t="s">
        <v>653</v>
      </c>
      <c r="C33" s="352"/>
      <c r="D33" s="228"/>
    </row>
    <row r="34" spans="1:4" ht="6" customHeight="1">
      <c r="A34" s="232"/>
      <c r="B34" s="232"/>
      <c r="C34" s="175"/>
      <c r="D34" s="175"/>
    </row>
    <row r="35" spans="1:4" s="4" customFormat="1" ht="15.6">
      <c r="A35" s="227">
        <v>10</v>
      </c>
      <c r="B35" s="352" t="s">
        <v>113</v>
      </c>
      <c r="C35" s="352"/>
      <c r="D35" s="228"/>
    </row>
    <row r="36" spans="1:4" ht="6" customHeight="1">
      <c r="A36" s="232"/>
      <c r="B36" s="232"/>
      <c r="C36" s="175"/>
      <c r="D36" s="175"/>
    </row>
    <row r="37" spans="1:4" s="4" customFormat="1" ht="15.6">
      <c r="A37" s="227">
        <v>11</v>
      </c>
      <c r="B37" s="352" t="s">
        <v>645</v>
      </c>
      <c r="C37" s="352"/>
      <c r="D37" s="228"/>
    </row>
    <row r="38" spans="1:4" ht="6" customHeight="1">
      <c r="A38" s="229"/>
      <c r="B38" s="171"/>
      <c r="C38" s="175"/>
      <c r="D38" s="175"/>
    </row>
    <row r="39" spans="1:2" ht="14.4">
      <c r="A39" s="5"/>
      <c r="B39" s="6"/>
    </row>
    <row r="40" spans="1:4" s="2" customFormat="1" ht="24.75" customHeight="1" hidden="1">
      <c r="A40" s="221" t="s">
        <v>114</v>
      </c>
      <c r="B40" s="222"/>
      <c r="C40" s="222"/>
      <c r="D40" s="222"/>
    </row>
    <row r="41" spans="1:4" s="3" customFormat="1" ht="18" customHeight="1" hidden="1">
      <c r="A41" s="223" t="s">
        <v>105</v>
      </c>
      <c r="B41" s="224" t="s">
        <v>106</v>
      </c>
      <c r="C41" s="225"/>
      <c r="D41" s="226"/>
    </row>
    <row r="42" ht="5.25" customHeight="1" hidden="1"/>
    <row r="43" spans="1:4" s="4" customFormat="1" ht="15.6" hidden="1">
      <c r="A43" s="227" t="s">
        <v>115</v>
      </c>
      <c r="B43" s="352" t="s">
        <v>533</v>
      </c>
      <c r="C43" s="352"/>
      <c r="D43" s="228"/>
    </row>
    <row r="44" spans="1:4" ht="12.75" hidden="1">
      <c r="A44" s="229"/>
      <c r="B44" s="175" t="s">
        <v>52</v>
      </c>
      <c r="C44" s="175"/>
      <c r="D44" s="175"/>
    </row>
    <row r="45" spans="1:4" s="4" customFormat="1" ht="6" customHeight="1" hidden="1">
      <c r="A45" s="227"/>
      <c r="B45" s="230"/>
      <c r="C45" s="228"/>
      <c r="D45" s="228"/>
    </row>
    <row r="46" spans="1:4" s="4" customFormat="1" ht="15.6" hidden="1">
      <c r="A46" s="227" t="s">
        <v>116</v>
      </c>
      <c r="B46" s="352" t="s">
        <v>534</v>
      </c>
      <c r="C46" s="352"/>
      <c r="D46" s="228"/>
    </row>
    <row r="47" spans="1:4" ht="12.75" hidden="1">
      <c r="A47" s="229"/>
      <c r="B47" s="175" t="s">
        <v>53</v>
      </c>
      <c r="C47" s="175"/>
      <c r="D47" s="175"/>
    </row>
    <row r="48" spans="1:4" s="4" customFormat="1" ht="6" customHeight="1" hidden="1">
      <c r="A48" s="227"/>
      <c r="B48" s="230"/>
      <c r="C48" s="228"/>
      <c r="D48" s="228"/>
    </row>
    <row r="49" spans="1:4" s="4" customFormat="1" ht="15.6" hidden="1">
      <c r="A49" s="227" t="s">
        <v>117</v>
      </c>
      <c r="B49" s="352" t="s">
        <v>535</v>
      </c>
      <c r="C49" s="352"/>
      <c r="D49" s="228"/>
    </row>
    <row r="50" spans="1:4" ht="12.75" hidden="1">
      <c r="A50" s="229"/>
      <c r="B50" s="175" t="s">
        <v>54</v>
      </c>
      <c r="C50" s="175"/>
      <c r="D50" s="175"/>
    </row>
    <row r="51" spans="1:4" s="4" customFormat="1" ht="6" customHeight="1" hidden="1">
      <c r="A51" s="227"/>
      <c r="B51" s="230"/>
      <c r="C51" s="228"/>
      <c r="D51" s="228"/>
    </row>
    <row r="52" spans="1:4" s="4" customFormat="1" ht="15.6" hidden="1">
      <c r="A52" s="227" t="s">
        <v>118</v>
      </c>
      <c r="B52" s="352" t="s">
        <v>536</v>
      </c>
      <c r="C52" s="352"/>
      <c r="D52" s="228"/>
    </row>
    <row r="53" spans="1:4" ht="12.75" hidden="1">
      <c r="A53" s="229"/>
      <c r="B53" s="175" t="s">
        <v>55</v>
      </c>
      <c r="C53" s="175"/>
      <c r="D53" s="175"/>
    </row>
    <row r="54" spans="1:4" ht="6" customHeight="1" hidden="1">
      <c r="A54" s="227"/>
      <c r="B54" s="231"/>
      <c r="C54" s="175"/>
      <c r="D54" s="175"/>
    </row>
    <row r="55" spans="1:4" s="4" customFormat="1" ht="15.6" hidden="1">
      <c r="A55" s="227" t="s">
        <v>119</v>
      </c>
      <c r="B55" s="352" t="s">
        <v>537</v>
      </c>
      <c r="C55" s="352"/>
      <c r="D55" s="228"/>
    </row>
    <row r="56" spans="1:4" ht="6" customHeight="1" hidden="1">
      <c r="A56" s="229"/>
      <c r="B56" s="171"/>
      <c r="C56" s="175"/>
      <c r="D56" s="175"/>
    </row>
    <row r="57" spans="1:4" s="4" customFormat="1" ht="15.6" hidden="1">
      <c r="A57" s="227" t="s">
        <v>120</v>
      </c>
      <c r="B57" s="352" t="s">
        <v>538</v>
      </c>
      <c r="C57" s="352"/>
      <c r="D57" s="228"/>
    </row>
    <row r="58" spans="1:4" ht="12.75" hidden="1">
      <c r="A58" s="229"/>
      <c r="B58" s="175" t="s">
        <v>56</v>
      </c>
      <c r="C58" s="175"/>
      <c r="D58" s="175"/>
    </row>
    <row r="59" spans="1:4" ht="6" customHeight="1" hidden="1">
      <c r="A59" s="171"/>
      <c r="B59" s="171"/>
      <c r="C59" s="175"/>
      <c r="D59" s="175"/>
    </row>
    <row r="60" spans="1:4" s="4" customFormat="1" ht="15.6" hidden="1">
      <c r="A60" s="227" t="s">
        <v>121</v>
      </c>
      <c r="B60" s="352" t="s">
        <v>539</v>
      </c>
      <c r="C60" s="352"/>
      <c r="D60" s="228"/>
    </row>
    <row r="61" spans="1:4" ht="6" customHeight="1" hidden="1">
      <c r="A61" s="232"/>
      <c r="B61" s="232"/>
      <c r="C61" s="175"/>
      <c r="D61" s="175"/>
    </row>
    <row r="62" spans="1:4" s="4" customFormat="1" ht="15.6" hidden="1">
      <c r="A62" s="227" t="s">
        <v>122</v>
      </c>
      <c r="B62" s="352" t="s">
        <v>93</v>
      </c>
      <c r="C62" s="352"/>
      <c r="D62" s="228"/>
    </row>
    <row r="63" spans="1:4" ht="6" customHeight="1" hidden="1">
      <c r="A63" s="229"/>
      <c r="B63" s="171"/>
      <c r="C63" s="175"/>
      <c r="D63" s="175"/>
    </row>
    <row r="64" spans="1:4" s="4" customFormat="1" ht="15.6" hidden="1">
      <c r="A64" s="227" t="s">
        <v>123</v>
      </c>
      <c r="B64" s="352" t="s">
        <v>540</v>
      </c>
      <c r="C64" s="352"/>
      <c r="D64" s="228"/>
    </row>
    <row r="65" spans="1:4" s="4" customFormat="1" ht="8.25" customHeight="1" hidden="1">
      <c r="A65" s="227"/>
      <c r="B65" s="230"/>
      <c r="C65" s="230"/>
      <c r="D65" s="228"/>
    </row>
    <row r="66" spans="1:4" s="4" customFormat="1" ht="15.6" hidden="1">
      <c r="A66" s="227" t="s">
        <v>57</v>
      </c>
      <c r="B66" s="352" t="s">
        <v>541</v>
      </c>
      <c r="C66" s="352"/>
      <c r="D66" s="228"/>
    </row>
    <row r="67" spans="1:4" ht="12.75" hidden="1">
      <c r="A67" s="229"/>
      <c r="B67" s="175" t="s">
        <v>58</v>
      </c>
      <c r="C67" s="175"/>
      <c r="D67" s="175"/>
    </row>
    <row r="68" spans="1:4" s="4" customFormat="1" ht="8.25" customHeight="1" hidden="1">
      <c r="A68" s="227"/>
      <c r="B68" s="230"/>
      <c r="C68" s="230"/>
      <c r="D68" s="228"/>
    </row>
    <row r="69" spans="1:4" s="4" customFormat="1" ht="15.6" hidden="1">
      <c r="A69" s="227" t="s">
        <v>457</v>
      </c>
      <c r="B69" s="352" t="s">
        <v>458</v>
      </c>
      <c r="C69" s="352"/>
      <c r="D69" s="228"/>
    </row>
    <row r="70" spans="1:4" ht="12.75" hidden="1">
      <c r="A70" s="229"/>
      <c r="B70" s="175" t="s">
        <v>542</v>
      </c>
      <c r="C70" s="175"/>
      <c r="D70" s="175"/>
    </row>
    <row r="71" spans="1:4" ht="12.75" hidden="1">
      <c r="A71" s="229"/>
      <c r="B71" s="175" t="s">
        <v>543</v>
      </c>
      <c r="C71" s="175"/>
      <c r="D71" s="175"/>
    </row>
    <row r="72" spans="1:4" ht="12.75">
      <c r="A72" s="229"/>
      <c r="B72" s="175"/>
      <c r="C72" s="175"/>
      <c r="D72" s="175"/>
    </row>
    <row r="73" spans="1:4" ht="12.75">
      <c r="A73" s="229"/>
      <c r="B73" s="175"/>
      <c r="C73" s="175"/>
      <c r="D73" s="175"/>
    </row>
    <row r="74" ht="12.75">
      <c r="A74" s="5"/>
    </row>
    <row r="75" ht="12.75">
      <c r="A75" s="5"/>
    </row>
    <row r="76" ht="12.75">
      <c r="A76" s="5"/>
    </row>
    <row r="77" ht="12.75">
      <c r="A77" s="5"/>
    </row>
  </sheetData>
  <mergeCells count="22">
    <mergeCell ref="B66:C66"/>
    <mergeCell ref="B69:C69"/>
    <mergeCell ref="B52:C52"/>
    <mergeCell ref="B55:C55"/>
    <mergeCell ref="B57:C57"/>
    <mergeCell ref="B62:C62"/>
    <mergeCell ref="B64:C64"/>
    <mergeCell ref="B8:C8"/>
    <mergeCell ref="B49:C49"/>
    <mergeCell ref="B14:C14"/>
    <mergeCell ref="B18:C18"/>
    <mergeCell ref="B21:C21"/>
    <mergeCell ref="B24:C24"/>
    <mergeCell ref="B27:C27"/>
    <mergeCell ref="B29:C29"/>
    <mergeCell ref="B31:C31"/>
    <mergeCell ref="B37:C37"/>
    <mergeCell ref="B43:C43"/>
    <mergeCell ref="B46:C46"/>
    <mergeCell ref="B33:C33"/>
    <mergeCell ref="B35:C35"/>
    <mergeCell ref="B60:C60"/>
  </mergeCells>
  <hyperlinks>
    <hyperlink ref="B14" location="'2'!A1" display="Bevolking op beroepsactieve leeftijd (15-64 jaar)  -  2009"/>
    <hyperlink ref="B8" location="'1'!A1" display="Totale bevolking"/>
    <hyperlink ref="B37" location="'7'!A1" display="Jobratio (2009)"/>
    <hyperlink ref="B31" location="'8'!A1" display="Dynamische in- en uitstroom van/naar werk"/>
    <hyperlink ref="B43" location="'V1'!B1" display="Collectieve ontslagen gemeld aan VDAB"/>
    <hyperlink ref="B46" location="'V2'!A3" display="Vacatures per sector - Vlaanderen - 2011"/>
    <hyperlink ref="B18" location="'3'!A2" display="Werkende bevolking - Vlaams Gewest  - 2010"/>
    <hyperlink ref="B21" location="'4'!A1" display="Werkende bevolking - Provincie - 2010"/>
    <hyperlink ref="B62" location="'V8'!A1" display="Uitstroom uit de werkloosheid"/>
    <hyperlink ref="B24" location="'6'!A5" display="Werkende bevolking (Resoc versus provincie) -  2010"/>
    <hyperlink ref="B43:C43" location="'V1'!B1" display="Aantal door de VDAB ontvangen vacatures - 2011"/>
    <hyperlink ref="B49" location="'V3'!A1" display="Vacatures per sector - Provincie - 2011"/>
    <hyperlink ref="B52" location="'V4'!A1" display="Vacatures per sector - RESOC -2011"/>
    <hyperlink ref="B55" location="'V5'!A1" display="Aantal NWWZ (jaargemiddelde) - RESOC en provincie - 2011"/>
    <hyperlink ref="B57" location="'V6'!A1" display="Evolutie aantal NWWZ  (jaargemiddelde) - RESOC en provincie"/>
    <hyperlink ref="B60" location="'V7'!A1" display="Evolutie aandeel kansengroepen in de populatie NWWZ - RESOC en provincie"/>
    <hyperlink ref="B64" location="'V9'!A1" display="Uitstroom naar werk - januari 2011"/>
    <hyperlink ref="B18:C18" location="'3'!A2" display="Ratio werkende bevolking - 2012"/>
    <hyperlink ref="B21:C21" location="'4'!A1" display="Evolutie van de werkende bevolking (20-64 jaar) tussen 2006 en 2012"/>
    <hyperlink ref="B24:C24" location="'5'!A5" display="Jobratio - 2007-2012"/>
    <hyperlink ref="B37:C37" location="'11'!Afdrukbereik" display="Regionale in- en uitgaande pendel - 2012"/>
    <hyperlink ref="B31:C31" location="'8'!A1" display="Ratio loontrekkende jobs per sector - 2012"/>
    <hyperlink ref="B46:C46" location="'V2'!A3" display="Ontvangen vacatures per sector - 2011"/>
    <hyperlink ref="B49:C49" location="'V3'!A1" display="Spanningsindicator - 2011"/>
    <hyperlink ref="B52:C52" location="'V4'!A1" display="Openstaande vacatures per beroepsgroep - 2011"/>
    <hyperlink ref="B55:C55" location="'V5'!A1" display="Aantal NWWZ (jaargemiddelde) - 2011"/>
    <hyperlink ref="B57:C57" location="'V6'!A1" display="Aandeel NWWZ volgens diverse parameters - 2011"/>
    <hyperlink ref="B60:C60" location="'V7'!A1" display="Collectieve ontslagen - 2011"/>
    <hyperlink ref="B62:C62" location="'V8'!A1" display="De doelstellingen van de VDAB: uitstroom naar werk"/>
    <hyperlink ref="B64:C64" location="'V9'!A1" display="Unieke cursisten - maart 2012"/>
    <hyperlink ref="B66" location="'V10'!A1" display="Uitstroom naar werk per sector"/>
    <hyperlink ref="B66:C66" location="'V10'!A1" display="Uitstroom naar werk na een competentieversterkende actie"/>
    <hyperlink ref="B69" location="'V11'!A1" display="IBO's"/>
    <hyperlink ref="B14:C14" location="'2'!A1" display="Bevolking op beroepsactieve leeftijd (15-64 jaar)  -  2012"/>
    <hyperlink ref="B27:C27" location="'6'!A1" display="Totaal aantal jobs per sector - 2012"/>
    <hyperlink ref="B29:C29" location="'7'!A1" display="Ratio jobs (totaal) per sector - 2012"/>
    <hyperlink ref="B33:C33" location="'9'!A1" display="Ratio van jobs zelfstandigen en helpers per sector - 2012"/>
    <hyperlink ref="B33" location="'9'!A1" display="Regionale in- en uitgaande pendel - 2009"/>
    <hyperlink ref="B35:C35" location="'10'!A1" display="Economische werkloosheid - aantal personen"/>
  </hyperlinks>
  <printOptions/>
  <pageMargins left="0.44" right="0.54" top="0.6" bottom="0.57" header="0.5" footer="0.5"/>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topLeftCell="A1">
      <selection activeCell="O88" sqref="O88"/>
    </sheetView>
  </sheetViews>
  <sheetFormatPr defaultColWidth="9.140625" defaultRowHeight="12.75"/>
  <cols>
    <col min="1" max="1" width="3.57421875" style="15" customWidth="1"/>
    <col min="2" max="2" width="34.421875" style="15" customWidth="1"/>
    <col min="3" max="9" width="10.7109375" style="7" customWidth="1"/>
    <col min="10" max="10" width="9.140625" style="80" customWidth="1"/>
    <col min="11" max="16384" width="9.140625" style="7" customWidth="1"/>
  </cols>
  <sheetData>
    <row r="1" spans="1:10" s="8" customFormat="1" ht="18.75">
      <c r="A1" s="311" t="s">
        <v>634</v>
      </c>
      <c r="B1" s="121"/>
      <c r="C1" s="122"/>
      <c r="D1" s="122"/>
      <c r="E1" s="122"/>
      <c r="F1" s="122"/>
      <c r="G1" s="122"/>
      <c r="H1" s="122"/>
      <c r="I1" s="122"/>
      <c r="J1" s="81"/>
    </row>
    <row r="2" spans="1:10" s="8" customFormat="1" ht="12.75">
      <c r="A2" s="291" t="s">
        <v>316</v>
      </c>
      <c r="B2" s="191"/>
      <c r="C2" s="192"/>
      <c r="D2" s="192"/>
      <c r="E2" s="192"/>
      <c r="F2" s="192"/>
      <c r="G2" s="192"/>
      <c r="H2" s="192"/>
      <c r="I2" s="192"/>
      <c r="J2" s="81"/>
    </row>
    <row r="3" spans="1:10" s="8" customFormat="1" ht="15.75">
      <c r="A3" s="195" t="s">
        <v>49</v>
      </c>
      <c r="B3" s="193"/>
      <c r="C3" s="194"/>
      <c r="D3" s="194"/>
      <c r="E3" s="194"/>
      <c r="F3" s="194"/>
      <c r="G3" s="194"/>
      <c r="H3" s="194"/>
      <c r="I3" s="194"/>
      <c r="J3" s="81"/>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0" s="100" customFormat="1" ht="17.4">
      <c r="A5" s="334" t="s">
        <v>299</v>
      </c>
      <c r="B5" s="335"/>
      <c r="C5" s="349">
        <v>2804970.786988374</v>
      </c>
      <c r="D5" s="349">
        <v>542709.1192666029</v>
      </c>
      <c r="E5" s="349">
        <v>136411.32053272816</v>
      </c>
      <c r="F5" s="349">
        <v>54540.21103081701</v>
      </c>
      <c r="G5" s="349">
        <v>120915.85063306258</v>
      </c>
      <c r="H5" s="349">
        <v>89594.82401656317</v>
      </c>
      <c r="I5" s="349">
        <v>141246.91305343207</v>
      </c>
      <c r="J5" s="98"/>
    </row>
    <row r="6" spans="1:10" s="88" customFormat="1" ht="15.6">
      <c r="A6" s="337" t="s">
        <v>310</v>
      </c>
      <c r="B6" s="338"/>
      <c r="C6" s="142">
        <v>63602.06697921644</v>
      </c>
      <c r="D6" s="142">
        <v>132465.8449892499</v>
      </c>
      <c r="E6" s="142">
        <v>23051.55975274725</v>
      </c>
      <c r="F6" s="142">
        <v>8379.045210224558</v>
      </c>
      <c r="G6" s="142">
        <v>40132.27072384137</v>
      </c>
      <c r="H6" s="142">
        <v>20574.652532250355</v>
      </c>
      <c r="I6" s="142">
        <v>40328.31677018633</v>
      </c>
      <c r="J6" s="96"/>
    </row>
    <row r="7" spans="1:10" s="88" customFormat="1" ht="15.6">
      <c r="A7" s="337" t="s">
        <v>311</v>
      </c>
      <c r="B7" s="338"/>
      <c r="C7" s="142">
        <v>585345.7128822264</v>
      </c>
      <c r="D7" s="142">
        <v>233655.48349657588</v>
      </c>
      <c r="E7" s="142">
        <v>61334.86278666986</v>
      </c>
      <c r="F7" s="142">
        <v>27242.38795986622</v>
      </c>
      <c r="G7" s="142">
        <v>47540.585632664435</v>
      </c>
      <c r="H7" s="142">
        <v>36928.133012820515</v>
      </c>
      <c r="I7" s="142">
        <v>60609.514104554866</v>
      </c>
      <c r="J7" s="96"/>
    </row>
    <row r="8" spans="1:10" ht="12.75">
      <c r="A8" s="341" t="s">
        <v>558</v>
      </c>
      <c r="B8" s="125" t="s">
        <v>331</v>
      </c>
      <c r="C8" s="137">
        <v>70591.616370043</v>
      </c>
      <c r="D8" s="137">
        <v>18253.597706641183</v>
      </c>
      <c r="E8" s="137">
        <v>2652.2067904921164</v>
      </c>
      <c r="F8" s="137">
        <v>1204.8801063067367</v>
      </c>
      <c r="G8" s="137">
        <v>6657.576027233636</v>
      </c>
      <c r="H8" s="137">
        <v>4655.5834627329195</v>
      </c>
      <c r="I8" s="137">
        <v>3083.3513198757764</v>
      </c>
      <c r="J8" s="83"/>
    </row>
    <row r="9" spans="1:10" ht="12.75">
      <c r="A9" s="341" t="s">
        <v>559</v>
      </c>
      <c r="B9" s="125" t="s">
        <v>560</v>
      </c>
      <c r="C9" s="137">
        <v>24348.375059722886</v>
      </c>
      <c r="D9" s="137">
        <v>12731.486383182035</v>
      </c>
      <c r="E9" s="137">
        <v>371.4132823698041</v>
      </c>
      <c r="F9" s="137">
        <v>156.58728499761108</v>
      </c>
      <c r="G9" s="137">
        <v>5142.402293358816</v>
      </c>
      <c r="H9" s="137">
        <v>897.7805482560915</v>
      </c>
      <c r="I9" s="137">
        <v>6163.3029741997125</v>
      </c>
      <c r="J9" s="83"/>
    </row>
    <row r="10" spans="1:10" ht="12.75">
      <c r="A10" s="341" t="s">
        <v>561</v>
      </c>
      <c r="B10" s="125" t="s">
        <v>562</v>
      </c>
      <c r="C10" s="137">
        <v>22396.460523172474</v>
      </c>
      <c r="D10" s="137">
        <v>4145.570234113712</v>
      </c>
      <c r="E10" s="137">
        <v>1037.7046106067846</v>
      </c>
      <c r="F10" s="137">
        <v>206.55079431438128</v>
      </c>
      <c r="G10" s="137">
        <v>1376.8193979933108</v>
      </c>
      <c r="H10" s="137">
        <v>427.409549689441</v>
      </c>
      <c r="I10" s="137">
        <v>1097.0858815097945</v>
      </c>
      <c r="J10" s="83"/>
    </row>
    <row r="11" spans="1:10" ht="12.75">
      <c r="A11" s="341" t="s">
        <v>563</v>
      </c>
      <c r="B11" s="125" t="s">
        <v>564</v>
      </c>
      <c r="C11" s="137">
        <v>45557.27989130436</v>
      </c>
      <c r="D11" s="137">
        <v>2505.758301481127</v>
      </c>
      <c r="E11" s="137">
        <v>304.0686514572384</v>
      </c>
      <c r="F11" s="137">
        <v>309.25080625895845</v>
      </c>
      <c r="G11" s="137">
        <v>556.0124223602484</v>
      </c>
      <c r="H11" s="137">
        <v>685.0765647396081</v>
      </c>
      <c r="I11" s="137">
        <v>651.349856665074</v>
      </c>
      <c r="J11" s="83"/>
    </row>
    <row r="12" spans="1:10" ht="12.75">
      <c r="A12" s="341" t="s">
        <v>565</v>
      </c>
      <c r="B12" s="125" t="s">
        <v>566</v>
      </c>
      <c r="C12" s="137">
        <v>18684.917403248925</v>
      </c>
      <c r="D12" s="137">
        <v>4273.40244266603</v>
      </c>
      <c r="E12" s="137">
        <v>97.66163999044433</v>
      </c>
      <c r="F12" s="137">
        <v>54.337284997611086</v>
      </c>
      <c r="G12" s="137">
        <v>2593.795897037745</v>
      </c>
      <c r="H12" s="137">
        <v>206.48163521261347</v>
      </c>
      <c r="I12" s="137">
        <v>1321.1259854276157</v>
      </c>
      <c r="J12" s="83"/>
    </row>
    <row r="13" spans="1:10" ht="12.75">
      <c r="A13" s="341" t="s">
        <v>567</v>
      </c>
      <c r="B13" s="125" t="s">
        <v>335</v>
      </c>
      <c r="C13" s="137">
        <v>19443.150531533687</v>
      </c>
      <c r="D13" s="137">
        <v>4496.324892498806</v>
      </c>
      <c r="E13" s="137">
        <v>754.172091495461</v>
      </c>
      <c r="F13" s="137">
        <v>417.0570652173913</v>
      </c>
      <c r="G13" s="137">
        <v>1092.813067367415</v>
      </c>
      <c r="H13" s="137">
        <v>428.06067845198277</v>
      </c>
      <c r="I13" s="137">
        <v>1804.2219899665552</v>
      </c>
      <c r="J13" s="83"/>
    </row>
    <row r="14" spans="1:10" ht="12.75">
      <c r="A14" s="341" t="s">
        <v>568</v>
      </c>
      <c r="B14" s="125" t="s">
        <v>569</v>
      </c>
      <c r="C14" s="137">
        <v>17640.609322742475</v>
      </c>
      <c r="D14" s="137">
        <v>3610.171524128046</v>
      </c>
      <c r="E14" s="137">
        <v>45.75</v>
      </c>
      <c r="F14" s="137">
        <v>6.25</v>
      </c>
      <c r="G14" s="137">
        <v>1164.0570652173913</v>
      </c>
      <c r="H14" s="137">
        <v>548.25</v>
      </c>
      <c r="I14" s="137">
        <v>1845.8644589106545</v>
      </c>
      <c r="J14" s="83"/>
    </row>
    <row r="15" spans="1:10" ht="12.75">
      <c r="A15" s="341" t="s">
        <v>570</v>
      </c>
      <c r="B15" s="125" t="s">
        <v>571</v>
      </c>
      <c r="C15" s="137">
        <v>40402.45765647397</v>
      </c>
      <c r="D15" s="137">
        <v>8936.994386048733</v>
      </c>
      <c r="E15" s="137">
        <v>1059.504001433349</v>
      </c>
      <c r="F15" s="137">
        <v>224.40405518394647</v>
      </c>
      <c r="G15" s="137">
        <v>2702.0679049211653</v>
      </c>
      <c r="H15" s="137">
        <v>1582.6545628284757</v>
      </c>
      <c r="I15" s="137">
        <v>3368.3638616817957</v>
      </c>
      <c r="J15" s="83"/>
    </row>
    <row r="16" spans="1:10" ht="27.6">
      <c r="A16" s="341" t="s">
        <v>572</v>
      </c>
      <c r="B16" s="125" t="s">
        <v>573</v>
      </c>
      <c r="C16" s="350">
        <v>9463.880375059722</v>
      </c>
      <c r="D16" s="350">
        <v>3796.160893454372</v>
      </c>
      <c r="E16" s="350">
        <v>1021.3943502150024</v>
      </c>
      <c r="F16" s="350">
        <v>118.25</v>
      </c>
      <c r="G16" s="350">
        <v>213.3913043478261</v>
      </c>
      <c r="H16" s="350">
        <v>638.1167582417582</v>
      </c>
      <c r="I16" s="350">
        <v>1805.008480649785</v>
      </c>
      <c r="J16" s="83"/>
    </row>
    <row r="17" spans="1:10" ht="27.6">
      <c r="A17" s="341" t="s">
        <v>574</v>
      </c>
      <c r="B17" s="125" t="s">
        <v>575</v>
      </c>
      <c r="C17" s="350">
        <v>33529.27305303392</v>
      </c>
      <c r="D17" s="350">
        <v>11706.45908982322</v>
      </c>
      <c r="E17" s="350">
        <v>4234.761586239848</v>
      </c>
      <c r="F17" s="350">
        <v>1379.9415312947922</v>
      </c>
      <c r="G17" s="350">
        <v>1890.6284042044906</v>
      </c>
      <c r="H17" s="350">
        <v>1325.3622790253219</v>
      </c>
      <c r="I17" s="350">
        <v>2875.7652890587674</v>
      </c>
      <c r="J17" s="83"/>
    </row>
    <row r="18" spans="1:10" ht="12.75">
      <c r="A18" s="341" t="s">
        <v>576</v>
      </c>
      <c r="B18" s="125" t="s">
        <v>337</v>
      </c>
      <c r="C18" s="350">
        <v>34998.14040850455</v>
      </c>
      <c r="D18" s="350">
        <v>2618.2277532250355</v>
      </c>
      <c r="E18" s="350">
        <v>861.8427197802197</v>
      </c>
      <c r="F18" s="350">
        <v>42.807065217391305</v>
      </c>
      <c r="G18" s="350">
        <v>1327.3646978021977</v>
      </c>
      <c r="H18" s="350">
        <v>16.53870043000478</v>
      </c>
      <c r="I18" s="350">
        <v>369.67456999522216</v>
      </c>
      <c r="J18" s="83"/>
    </row>
    <row r="19" spans="1:10" ht="12.75">
      <c r="A19" s="341" t="s">
        <v>577</v>
      </c>
      <c r="B19" s="125" t="s">
        <v>578</v>
      </c>
      <c r="C19" s="350">
        <v>19147.46004538939</v>
      </c>
      <c r="D19" s="350">
        <v>7899.378732680364</v>
      </c>
      <c r="E19" s="350">
        <v>854.2445950788342</v>
      </c>
      <c r="F19" s="350">
        <v>140.65620520783565</v>
      </c>
      <c r="G19" s="350">
        <v>3686.6036192068805</v>
      </c>
      <c r="H19" s="350">
        <v>983.5697264691829</v>
      </c>
      <c r="I19" s="350">
        <v>2234.3045867176306</v>
      </c>
      <c r="J19" s="83"/>
    </row>
    <row r="20" spans="1:10" s="88" customFormat="1" ht="14.4">
      <c r="A20" s="341" t="s">
        <v>579</v>
      </c>
      <c r="B20" s="125" t="s">
        <v>339</v>
      </c>
      <c r="C20" s="350">
        <v>7108.287237219303</v>
      </c>
      <c r="D20" s="350">
        <v>1094.4397993311036</v>
      </c>
      <c r="E20" s="350">
        <v>268.3641304347826</v>
      </c>
      <c r="F20" s="350">
        <v>160.75</v>
      </c>
      <c r="G20" s="350">
        <v>283.26358695652175</v>
      </c>
      <c r="H20" s="350">
        <v>82.84609412326803</v>
      </c>
      <c r="I20" s="350">
        <v>299.2159878165313</v>
      </c>
      <c r="J20" s="96"/>
    </row>
    <row r="21" spans="1:10" ht="12.75">
      <c r="A21" s="341" t="s">
        <v>580</v>
      </c>
      <c r="B21" s="125" t="s">
        <v>581</v>
      </c>
      <c r="C21" s="350">
        <v>14663.307274247489</v>
      </c>
      <c r="D21" s="350">
        <v>2121.660206641185</v>
      </c>
      <c r="E21" s="350">
        <v>748.8423913043479</v>
      </c>
      <c r="F21" s="350">
        <v>140.20108695652175</v>
      </c>
      <c r="G21" s="350">
        <v>68.0927197802198</v>
      </c>
      <c r="H21" s="350">
        <v>355.68648471094116</v>
      </c>
      <c r="I21" s="350">
        <v>808.8375238891542</v>
      </c>
      <c r="J21" s="83"/>
    </row>
    <row r="22" spans="1:10" ht="12.75">
      <c r="A22" s="341" t="s">
        <v>582</v>
      </c>
      <c r="B22" s="125" t="s">
        <v>583</v>
      </c>
      <c r="C22" s="350">
        <v>12445.897007883419</v>
      </c>
      <c r="D22" s="350">
        <v>2391.144857859532</v>
      </c>
      <c r="E22" s="350">
        <v>667.6316292403249</v>
      </c>
      <c r="F22" s="350">
        <v>222.17119565217394</v>
      </c>
      <c r="G22" s="350">
        <v>683.9661669851887</v>
      </c>
      <c r="H22" s="350">
        <v>352.0249641662685</v>
      </c>
      <c r="I22" s="350">
        <v>465.35090181557575</v>
      </c>
      <c r="J22" s="83"/>
    </row>
    <row r="23" spans="1:10" ht="12.75">
      <c r="A23" s="341" t="s">
        <v>584</v>
      </c>
      <c r="B23" s="125" t="s">
        <v>341</v>
      </c>
      <c r="C23" s="350">
        <v>194924.60072264695</v>
      </c>
      <c r="D23" s="350">
        <v>41885.0677854754</v>
      </c>
      <c r="E23" s="350">
        <v>8071.997282608696</v>
      </c>
      <c r="F23" s="350">
        <v>3594.9507286192065</v>
      </c>
      <c r="G23" s="350">
        <v>10693.416149068325</v>
      </c>
      <c r="H23" s="350">
        <v>7389.210523172481</v>
      </c>
      <c r="I23" s="350">
        <v>12135.49310200669</v>
      </c>
      <c r="J23" s="83"/>
    </row>
    <row r="24" spans="1:10" ht="15.6">
      <c r="A24" s="337" t="s">
        <v>312</v>
      </c>
      <c r="B24" s="338"/>
      <c r="C24" s="142">
        <v>1346446.2017439082</v>
      </c>
      <c r="D24" s="142">
        <v>233655.48349657588</v>
      </c>
      <c r="E24" s="142">
        <v>61334.86278666986</v>
      </c>
      <c r="F24" s="142">
        <v>27242.38795986622</v>
      </c>
      <c r="G24" s="142">
        <v>47540.585632664435</v>
      </c>
      <c r="H24" s="142">
        <v>36928.133012820515</v>
      </c>
      <c r="I24" s="142">
        <v>60609.514104554866</v>
      </c>
      <c r="J24" s="83"/>
    </row>
    <row r="25" spans="1:10" ht="27.6">
      <c r="A25" s="341" t="s">
        <v>585</v>
      </c>
      <c r="B25" s="125" t="s">
        <v>586</v>
      </c>
      <c r="C25" s="350">
        <v>17775.438634734834</v>
      </c>
      <c r="D25" s="350">
        <v>2503.031115623507</v>
      </c>
      <c r="E25" s="350">
        <v>512.5232919254659</v>
      </c>
      <c r="F25" s="350">
        <v>325.2722169135212</v>
      </c>
      <c r="G25" s="350">
        <v>463.865265169613</v>
      </c>
      <c r="H25" s="350">
        <v>513.7068502150023</v>
      </c>
      <c r="I25" s="350">
        <v>687.6634913999045</v>
      </c>
      <c r="J25" s="83"/>
    </row>
    <row r="26" spans="1:10" ht="12.75">
      <c r="A26" s="341" t="s">
        <v>587</v>
      </c>
      <c r="B26" s="125" t="s">
        <v>588</v>
      </c>
      <c r="C26" s="137">
        <v>66482.47554347826</v>
      </c>
      <c r="D26" s="137">
        <v>12955.191979216435</v>
      </c>
      <c r="E26" s="137">
        <v>2780.1841256569514</v>
      </c>
      <c r="F26" s="137">
        <v>1137.1312111801242</v>
      </c>
      <c r="G26" s="137">
        <v>3275.751284042045</v>
      </c>
      <c r="H26" s="137">
        <v>2444.2839823220256</v>
      </c>
      <c r="I26" s="137">
        <v>3317.841376015289</v>
      </c>
      <c r="J26" s="83"/>
    </row>
    <row r="27" spans="1:10" ht="12.75">
      <c r="A27" s="341" t="s">
        <v>589</v>
      </c>
      <c r="B27" s="125" t="s">
        <v>590</v>
      </c>
      <c r="C27" s="137">
        <v>155583.26006330625</v>
      </c>
      <c r="D27" s="137">
        <v>22847.232172718584</v>
      </c>
      <c r="E27" s="137">
        <v>4312.314978499762</v>
      </c>
      <c r="F27" s="137">
        <v>1876.7846989966554</v>
      </c>
      <c r="G27" s="137">
        <v>5253.048315814621</v>
      </c>
      <c r="H27" s="137">
        <v>3167.384555661729</v>
      </c>
      <c r="I27" s="137">
        <v>8237.699623745819</v>
      </c>
      <c r="J27" s="83"/>
    </row>
    <row r="28" spans="1:10" ht="12.75">
      <c r="A28" s="341" t="s">
        <v>591</v>
      </c>
      <c r="B28" s="125" t="s">
        <v>592</v>
      </c>
      <c r="C28" s="137">
        <v>240426.38264452934</v>
      </c>
      <c r="D28" s="137">
        <v>47796.13321189679</v>
      </c>
      <c r="E28" s="137">
        <v>13423.802765169614</v>
      </c>
      <c r="F28" s="137">
        <v>5983.85526158624</v>
      </c>
      <c r="G28" s="137">
        <v>9051.4284519828</v>
      </c>
      <c r="H28" s="137">
        <v>8148.192785475392</v>
      </c>
      <c r="I28" s="137">
        <v>11188.85394768275</v>
      </c>
      <c r="J28" s="83"/>
    </row>
    <row r="29" spans="1:10" s="88" customFormat="1" ht="14.4">
      <c r="A29" s="341" t="s">
        <v>593</v>
      </c>
      <c r="B29" s="125" t="s">
        <v>594</v>
      </c>
      <c r="C29" s="137">
        <v>87718.78135451504</v>
      </c>
      <c r="D29" s="137">
        <v>16572.191800047778</v>
      </c>
      <c r="E29" s="137">
        <v>4411.532608695654</v>
      </c>
      <c r="F29" s="137">
        <v>2457.7013557095074</v>
      </c>
      <c r="G29" s="137">
        <v>3539.006569517439</v>
      </c>
      <c r="H29" s="137">
        <v>2416.5312052078352</v>
      </c>
      <c r="I29" s="137">
        <v>3747.4200609173445</v>
      </c>
      <c r="J29" s="96"/>
    </row>
    <row r="30" spans="1:10" ht="12.75">
      <c r="A30" s="341" t="s">
        <v>595</v>
      </c>
      <c r="B30" s="125" t="s">
        <v>596</v>
      </c>
      <c r="C30" s="137">
        <v>45847.17689918777</v>
      </c>
      <c r="D30" s="137">
        <v>3913.1599080267556</v>
      </c>
      <c r="E30" s="137">
        <v>1842.4281533683707</v>
      </c>
      <c r="F30" s="137">
        <v>966.6015289058766</v>
      </c>
      <c r="G30" s="137">
        <v>173.50023889154323</v>
      </c>
      <c r="H30" s="137">
        <v>103.64458910654562</v>
      </c>
      <c r="I30" s="137">
        <v>826.9853977544195</v>
      </c>
      <c r="J30" s="83"/>
    </row>
    <row r="31" spans="1:10" ht="12.75">
      <c r="A31" s="341" t="s">
        <v>597</v>
      </c>
      <c r="B31" s="125" t="s">
        <v>598</v>
      </c>
      <c r="C31" s="137">
        <v>18831.659818442426</v>
      </c>
      <c r="D31" s="137">
        <v>2696.6743609651217</v>
      </c>
      <c r="E31" s="137">
        <v>608.9000836120401</v>
      </c>
      <c r="F31" s="137">
        <v>348.9905040611562</v>
      </c>
      <c r="G31" s="137">
        <v>550.0866877687529</v>
      </c>
      <c r="H31" s="137">
        <v>502.18254300047795</v>
      </c>
      <c r="I31" s="137">
        <v>686.5145425226947</v>
      </c>
      <c r="J31" s="83"/>
    </row>
    <row r="32" spans="1:10" ht="12.75">
      <c r="A32" s="341" t="s">
        <v>599</v>
      </c>
      <c r="B32" s="125" t="s">
        <v>344</v>
      </c>
      <c r="C32" s="137">
        <v>134012.00424032487</v>
      </c>
      <c r="D32" s="137">
        <v>30681.65501075012</v>
      </c>
      <c r="E32" s="137">
        <v>10015.694517439082</v>
      </c>
      <c r="F32" s="137">
        <v>5615.802376970854</v>
      </c>
      <c r="G32" s="137">
        <v>3651.5770425226947</v>
      </c>
      <c r="H32" s="137">
        <v>6016.547031772575</v>
      </c>
      <c r="I32" s="137">
        <v>5382.034042044913</v>
      </c>
      <c r="J32" s="83"/>
    </row>
    <row r="33" spans="1:10" ht="12.75">
      <c r="A33" s="341" t="s">
        <v>600</v>
      </c>
      <c r="B33" s="125" t="s">
        <v>601</v>
      </c>
      <c r="C33" s="137">
        <v>14269.532967032965</v>
      </c>
      <c r="D33" s="137">
        <v>1538.9443979933112</v>
      </c>
      <c r="E33" s="137">
        <v>283.3851827520306</v>
      </c>
      <c r="F33" s="137">
        <v>83.31814381270902</v>
      </c>
      <c r="G33" s="137">
        <v>875.4340062111801</v>
      </c>
      <c r="H33" s="137">
        <v>91.68173674151936</v>
      </c>
      <c r="I33" s="137">
        <v>205.12532847587195</v>
      </c>
      <c r="J33" s="83"/>
    </row>
    <row r="34" spans="1:10" ht="12.75">
      <c r="A34" s="341" t="s">
        <v>602</v>
      </c>
      <c r="B34" s="125" t="s">
        <v>603</v>
      </c>
      <c r="C34" s="137">
        <v>8507.979515050167</v>
      </c>
      <c r="D34" s="137">
        <v>1019.2639154323938</v>
      </c>
      <c r="E34" s="137">
        <v>410.1226110845676</v>
      </c>
      <c r="F34" s="137">
        <v>80.61413043478261</v>
      </c>
      <c r="G34" s="137">
        <v>264.09239130434787</v>
      </c>
      <c r="H34" s="137">
        <v>18.61413043478261</v>
      </c>
      <c r="I34" s="137">
        <v>245.82065217391306</v>
      </c>
      <c r="J34" s="83"/>
    </row>
    <row r="35" spans="1:10" ht="12.75">
      <c r="A35" s="341" t="s">
        <v>604</v>
      </c>
      <c r="B35" s="125" t="s">
        <v>605</v>
      </c>
      <c r="C35" s="351">
        <v>28472.094959388436</v>
      </c>
      <c r="D35" s="351">
        <v>2967.6848124701382</v>
      </c>
      <c r="E35" s="351">
        <v>858.0194099378881</v>
      </c>
      <c r="F35" s="351">
        <v>57.17480888676541</v>
      </c>
      <c r="G35" s="351">
        <v>412.58176063067367</v>
      </c>
      <c r="H35" s="351">
        <v>355.64673913043475</v>
      </c>
      <c r="I35" s="351">
        <v>1284.2620938843763</v>
      </c>
      <c r="J35" s="83"/>
    </row>
    <row r="36" spans="1:10" ht="12.75">
      <c r="A36" s="341" t="s">
        <v>606</v>
      </c>
      <c r="B36" s="125" t="s">
        <v>346</v>
      </c>
      <c r="C36" s="350">
        <v>57787.55625895843</v>
      </c>
      <c r="D36" s="350">
        <v>9230.018364787386</v>
      </c>
      <c r="E36" s="350">
        <v>1958.3782548972765</v>
      </c>
      <c r="F36" s="350">
        <v>761.7493131868132</v>
      </c>
      <c r="G36" s="350">
        <v>2260.2273053033914</v>
      </c>
      <c r="H36" s="350">
        <v>1533.0912267080744</v>
      </c>
      <c r="I36" s="350">
        <v>2716.5722646918293</v>
      </c>
      <c r="J36" s="83"/>
    </row>
    <row r="37" spans="1:10" ht="27.6">
      <c r="A37" s="341" t="s">
        <v>607</v>
      </c>
      <c r="B37" s="125" t="s">
        <v>608</v>
      </c>
      <c r="C37" s="350">
        <v>169181.2372790253</v>
      </c>
      <c r="D37" s="350">
        <v>24187.4615086001</v>
      </c>
      <c r="E37" s="350">
        <v>6705.302436693741</v>
      </c>
      <c r="F37" s="350">
        <v>2337.814291686574</v>
      </c>
      <c r="G37" s="350">
        <v>5060.636765408504</v>
      </c>
      <c r="H37" s="350">
        <v>3322.921494266603</v>
      </c>
      <c r="I37" s="350">
        <v>6760.786520544676</v>
      </c>
      <c r="J37" s="83"/>
    </row>
    <row r="38" spans="1:9" ht="12.75">
      <c r="A38" s="341" t="s">
        <v>609</v>
      </c>
      <c r="B38" s="125" t="s">
        <v>348</v>
      </c>
      <c r="C38" s="350">
        <v>114616.33086478741</v>
      </c>
      <c r="D38" s="350">
        <v>21478.61440914158</v>
      </c>
      <c r="E38" s="350">
        <v>5502.71721213569</v>
      </c>
      <c r="F38" s="350">
        <v>1825.7529861442904</v>
      </c>
      <c r="G38" s="350">
        <v>5282.980281493868</v>
      </c>
      <c r="H38" s="350">
        <v>2731.4597567287783</v>
      </c>
      <c r="I38" s="350">
        <v>6135.704172638955</v>
      </c>
    </row>
    <row r="39" spans="1:9" ht="27.6">
      <c r="A39" s="341" t="s">
        <v>610</v>
      </c>
      <c r="B39" s="125" t="s">
        <v>611</v>
      </c>
      <c r="C39" s="350">
        <v>69952.58008838988</v>
      </c>
      <c r="D39" s="350">
        <v>11914.651039178214</v>
      </c>
      <c r="E39" s="350">
        <v>2045.7613473483036</v>
      </c>
      <c r="F39" s="350">
        <v>804.3708492594362</v>
      </c>
      <c r="G39" s="350">
        <v>3504.2637064022933</v>
      </c>
      <c r="H39" s="350">
        <v>1849.5378045867176</v>
      </c>
      <c r="I39" s="350">
        <v>3710.7173315814625</v>
      </c>
    </row>
    <row r="40" spans="1:9" ht="12.75">
      <c r="A40" s="341" t="s">
        <v>612</v>
      </c>
      <c r="B40" s="125" t="s">
        <v>613</v>
      </c>
      <c r="C40" s="350">
        <v>51303.59230172002</v>
      </c>
      <c r="D40" s="350">
        <v>7676.1463807931195</v>
      </c>
      <c r="E40" s="350">
        <v>2101.560439560439</v>
      </c>
      <c r="F40" s="350">
        <v>1134.1145484949834</v>
      </c>
      <c r="G40" s="350">
        <v>1312.1032608695652</v>
      </c>
      <c r="H40" s="350">
        <v>1216.574952221691</v>
      </c>
      <c r="I40" s="350">
        <v>1911.7931796464404</v>
      </c>
    </row>
    <row r="41" spans="1:9" ht="12.75">
      <c r="A41" s="341" t="s">
        <v>614</v>
      </c>
      <c r="B41" s="125" t="s">
        <v>615</v>
      </c>
      <c r="C41" s="350">
        <v>65678.11831103679</v>
      </c>
      <c r="D41" s="350">
        <v>13677.429108934544</v>
      </c>
      <c r="E41" s="350">
        <v>3562.2353678929767</v>
      </c>
      <c r="F41" s="350">
        <v>1445.3397336359292</v>
      </c>
      <c r="G41" s="350">
        <v>2610.002299331104</v>
      </c>
      <c r="H41" s="350">
        <v>2496.131629240325</v>
      </c>
      <c r="I41" s="350">
        <v>3563.7200788342093</v>
      </c>
    </row>
    <row r="42" spans="1:9" ht="15.6">
      <c r="A42" s="337" t="s">
        <v>313</v>
      </c>
      <c r="B42" s="338"/>
      <c r="C42" s="142">
        <v>792398.8053830229</v>
      </c>
      <c r="D42" s="142">
        <v>155692.42966634815</v>
      </c>
      <c r="E42" s="142">
        <v>48391.940665312955</v>
      </c>
      <c r="F42" s="142">
        <v>17411.810977066412</v>
      </c>
      <c r="G42" s="142">
        <v>26939.242007087123</v>
      </c>
      <c r="H42" s="142">
        <v>25533.504817646124</v>
      </c>
      <c r="I42" s="142">
        <v>37415.93119923554</v>
      </c>
    </row>
    <row r="43" spans="1:9" ht="12.75">
      <c r="A43" s="341" t="s">
        <v>616</v>
      </c>
      <c r="B43" s="125" t="s">
        <v>617</v>
      </c>
      <c r="C43" s="350">
        <v>40845.514870998566</v>
      </c>
      <c r="D43" s="350">
        <v>7741.8236980410875</v>
      </c>
      <c r="E43" s="350">
        <v>2322.7772037744858</v>
      </c>
      <c r="F43" s="350">
        <v>1167.462284997611</v>
      </c>
      <c r="G43" s="350">
        <v>1081.4624343048258</v>
      </c>
      <c r="H43" s="350">
        <v>1546.6417821309126</v>
      </c>
      <c r="I43" s="350">
        <v>1623.4799928332536</v>
      </c>
    </row>
    <row r="44" spans="1:9" ht="12.75">
      <c r="A44" s="341" t="s">
        <v>618</v>
      </c>
      <c r="B44" s="125" t="s">
        <v>619</v>
      </c>
      <c r="C44" s="137">
        <v>96091.85911371239</v>
      </c>
      <c r="D44" s="137">
        <v>18660.252090301005</v>
      </c>
      <c r="E44" s="137">
        <v>6577.197324414717</v>
      </c>
      <c r="F44" s="137">
        <v>2660.6013198757764</v>
      </c>
      <c r="G44" s="137">
        <v>2653.1403189202106</v>
      </c>
      <c r="H44" s="137">
        <v>2910.362368609651</v>
      </c>
      <c r="I44" s="137">
        <v>3858.95075848065</v>
      </c>
    </row>
    <row r="45" spans="1:9" ht="12.75">
      <c r="A45" s="341" t="s">
        <v>620</v>
      </c>
      <c r="B45" s="125" t="s">
        <v>621</v>
      </c>
      <c r="C45" s="137">
        <v>49015.09055980252</v>
      </c>
      <c r="D45" s="137">
        <v>9741.418617614268</v>
      </c>
      <c r="E45" s="137">
        <v>4835.862159579551</v>
      </c>
      <c r="F45" s="137">
        <v>898.0978260869565</v>
      </c>
      <c r="G45" s="137">
        <v>627.5963131071826</v>
      </c>
      <c r="H45" s="137">
        <v>2120.764492753623</v>
      </c>
      <c r="I45" s="137">
        <v>1259.0978260869565</v>
      </c>
    </row>
    <row r="46" spans="1:9" ht="12.75">
      <c r="A46" s="341" t="s">
        <v>622</v>
      </c>
      <c r="B46" s="125" t="s">
        <v>623</v>
      </c>
      <c r="C46" s="137">
        <v>11599.423047061635</v>
      </c>
      <c r="D46" s="137">
        <v>2294.185917343526</v>
      </c>
      <c r="E46" s="137">
        <v>909.9215241280458</v>
      </c>
      <c r="F46" s="137">
        <v>295.67119565217394</v>
      </c>
      <c r="G46" s="137">
        <v>305.2940456282848</v>
      </c>
      <c r="H46" s="137">
        <v>164.47826086956522</v>
      </c>
      <c r="I46" s="137">
        <v>618.8208910654561</v>
      </c>
    </row>
    <row r="47" spans="1:9" ht="12.75">
      <c r="A47" s="341" t="s">
        <v>624</v>
      </c>
      <c r="B47" s="125" t="s">
        <v>352</v>
      </c>
      <c r="C47" s="137">
        <v>224080.09854276158</v>
      </c>
      <c r="D47" s="137">
        <v>37984.966107262306</v>
      </c>
      <c r="E47" s="137">
        <v>10761.074802914478</v>
      </c>
      <c r="F47" s="137">
        <v>3970.6910535117054</v>
      </c>
      <c r="G47" s="137">
        <v>6652.513766125179</v>
      </c>
      <c r="H47" s="137">
        <v>6107.905906593407</v>
      </c>
      <c r="I47" s="137">
        <v>10492.780578117534</v>
      </c>
    </row>
    <row r="48" spans="1:9" ht="12.75">
      <c r="A48" s="341" t="s">
        <v>625</v>
      </c>
      <c r="B48" s="125" t="s">
        <v>353</v>
      </c>
      <c r="C48" s="137">
        <v>153945.55112279026</v>
      </c>
      <c r="D48" s="137">
        <v>31964.469481605345</v>
      </c>
      <c r="E48" s="137">
        <v>10823.041119206877</v>
      </c>
      <c r="F48" s="137">
        <v>3744.067247969422</v>
      </c>
      <c r="G48" s="137">
        <v>6219.452789058768</v>
      </c>
      <c r="H48" s="137">
        <v>4282.034519827997</v>
      </c>
      <c r="I48" s="137">
        <v>6895.873805542281</v>
      </c>
    </row>
    <row r="49" spans="1:9" ht="12.75">
      <c r="A49" s="344" t="s">
        <v>626</v>
      </c>
      <c r="B49" s="128" t="s">
        <v>330</v>
      </c>
      <c r="C49" s="137">
        <v>199620.1549211658</v>
      </c>
      <c r="D49" s="137">
        <v>44349.33238772098</v>
      </c>
      <c r="E49" s="137">
        <v>10975.02066411849</v>
      </c>
      <c r="F49" s="137">
        <v>4365.757107023411</v>
      </c>
      <c r="G49" s="137">
        <v>8921.862607501198</v>
      </c>
      <c r="H49" s="137">
        <v>8118.957537028192</v>
      </c>
      <c r="I49" s="137">
        <v>11967.73447204969</v>
      </c>
    </row>
    <row r="50" spans="1:9" ht="12.75">
      <c r="A50" s="341" t="s">
        <v>627</v>
      </c>
      <c r="B50" s="125" t="s">
        <v>628</v>
      </c>
      <c r="C50" s="137">
        <v>17201.113204730053</v>
      </c>
      <c r="D50" s="137">
        <v>2955.9813664596268</v>
      </c>
      <c r="E50" s="137">
        <v>1187.0458671763017</v>
      </c>
      <c r="F50" s="137">
        <v>309.462941949355</v>
      </c>
      <c r="G50" s="137">
        <v>477.91973244147164</v>
      </c>
      <c r="H50" s="137">
        <v>282.3599498327759</v>
      </c>
      <c r="I50" s="137">
        <v>699.1928750597226</v>
      </c>
    </row>
    <row r="51" spans="1:9" ht="15.6">
      <c r="A51" s="337" t="s">
        <v>633</v>
      </c>
      <c r="B51" s="338"/>
      <c r="C51" s="142">
        <v>17178</v>
      </c>
      <c r="D51" s="142">
        <v>2151.5</v>
      </c>
      <c r="E51" s="142">
        <v>597.5</v>
      </c>
      <c r="F51" s="142">
        <v>288.5</v>
      </c>
      <c r="G51" s="142">
        <v>392</v>
      </c>
      <c r="H51" s="142">
        <v>367.5</v>
      </c>
      <c r="I51" s="142">
        <v>506</v>
      </c>
    </row>
  </sheetData>
  <printOptions/>
  <pageMargins left="0.7" right="0.7" top="0.75" bottom="0.75" header="0.3" footer="0.3"/>
  <pageSetup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O88" sqref="O8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9" width="10.7109375" style="7" customWidth="1"/>
    <col min="10" max="10" width="9.140625" style="80" customWidth="1"/>
    <col min="11" max="16384" width="9.140625" style="7" customWidth="1"/>
  </cols>
  <sheetData>
    <row r="1" spans="1:11" s="8" customFormat="1" ht="18.75">
      <c r="A1" s="189" t="s">
        <v>635</v>
      </c>
      <c r="B1" s="121"/>
      <c r="C1" s="122"/>
      <c r="D1" s="122"/>
      <c r="E1" s="122"/>
      <c r="F1" s="122"/>
      <c r="G1" s="122"/>
      <c r="H1" s="122"/>
      <c r="I1" s="122"/>
      <c r="J1" s="81"/>
      <c r="K1" s="82"/>
    </row>
    <row r="2" spans="1:11" s="8" customFormat="1" ht="12.75">
      <c r="A2" s="291" t="s">
        <v>316</v>
      </c>
      <c r="B2" s="191"/>
      <c r="C2" s="192"/>
      <c r="D2" s="192"/>
      <c r="E2" s="192"/>
      <c r="F2" s="192"/>
      <c r="G2" s="192"/>
      <c r="H2" s="192"/>
      <c r="I2" s="192"/>
      <c r="J2" s="81"/>
      <c r="K2" s="82"/>
    </row>
    <row r="3" spans="1:10" s="8" customFormat="1" ht="15.75">
      <c r="A3" s="195" t="s">
        <v>49</v>
      </c>
      <c r="B3" s="193"/>
      <c r="C3" s="194"/>
      <c r="D3" s="194"/>
      <c r="E3" s="194"/>
      <c r="F3" s="194"/>
      <c r="G3" s="194"/>
      <c r="H3" s="194"/>
      <c r="I3" s="194"/>
      <c r="J3" s="81"/>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1" s="100" customFormat="1" ht="21" customHeight="1">
      <c r="A5" s="334" t="s">
        <v>299</v>
      </c>
      <c r="B5" s="335"/>
      <c r="C5" s="336">
        <v>740.4926972901312</v>
      </c>
      <c r="D5" s="336">
        <v>799.2234971980565</v>
      </c>
      <c r="E5" s="336">
        <v>839.8315583783987</v>
      </c>
      <c r="F5" s="336">
        <v>623.6374253137843</v>
      </c>
      <c r="G5" s="336">
        <v>870.0390396507535</v>
      </c>
      <c r="H5" s="336">
        <v>719.0826673132618</v>
      </c>
      <c r="I5" s="336">
        <v>852.9918053833691</v>
      </c>
      <c r="J5" s="98"/>
      <c r="K5" s="99"/>
    </row>
    <row r="6" spans="1:11" s="88" customFormat="1" ht="15.6">
      <c r="A6" s="337" t="s">
        <v>310</v>
      </c>
      <c r="B6" s="338"/>
      <c r="C6" s="339">
        <v>16.79050147300617</v>
      </c>
      <c r="D6" s="340">
        <v>195.07653756522927</v>
      </c>
      <c r="E6" s="340">
        <v>141.9195069338672</v>
      </c>
      <c r="F6" s="340">
        <v>95.80979029471796</v>
      </c>
      <c r="G6" s="340">
        <v>288.7681151541895</v>
      </c>
      <c r="H6" s="340">
        <v>165.13092340243952</v>
      </c>
      <c r="I6" s="340">
        <v>243.5431896261026</v>
      </c>
      <c r="J6" s="96"/>
      <c r="K6" s="97"/>
    </row>
    <row r="7" spans="1:11" s="88" customFormat="1" ht="15.6">
      <c r="A7" s="337" t="s">
        <v>311</v>
      </c>
      <c r="B7" s="338"/>
      <c r="C7" s="339">
        <v>154.5271800298329</v>
      </c>
      <c r="D7" s="340">
        <v>344.09400179601494</v>
      </c>
      <c r="E7" s="340">
        <v>377.6149457089638</v>
      </c>
      <c r="F7" s="340">
        <v>311.50177759837885</v>
      </c>
      <c r="G7" s="340">
        <v>342.07397336018016</v>
      </c>
      <c r="H7" s="340">
        <v>296.3829738741253</v>
      </c>
      <c r="I7" s="340">
        <v>366.02158406035915</v>
      </c>
      <c r="J7" s="96"/>
      <c r="K7" s="97"/>
    </row>
    <row r="8" spans="1:11" ht="12.75">
      <c r="A8" s="341" t="s">
        <v>558</v>
      </c>
      <c r="B8" s="125" t="s">
        <v>331</v>
      </c>
      <c r="C8" s="126">
        <v>18.635693695778937</v>
      </c>
      <c r="D8" s="127">
        <v>26.881258629416116</v>
      </c>
      <c r="E8" s="127">
        <v>16.32860786994845</v>
      </c>
      <c r="F8" s="127">
        <v>13.777143746003508</v>
      </c>
      <c r="G8" s="127">
        <v>47.90398465387301</v>
      </c>
      <c r="H8" s="127">
        <v>37.36543278061029</v>
      </c>
      <c r="I8" s="127">
        <v>18.620395675317205</v>
      </c>
      <c r="J8" s="83"/>
      <c r="K8" s="79"/>
    </row>
    <row r="9" spans="1:11" ht="12.75">
      <c r="A9" s="341" t="s">
        <v>559</v>
      </c>
      <c r="B9" s="125" t="s">
        <v>560</v>
      </c>
      <c r="C9" s="126">
        <v>6.427800961864595</v>
      </c>
      <c r="D9" s="127">
        <v>18.749091751851733</v>
      </c>
      <c r="E9" s="127">
        <v>2.2866474315834444</v>
      </c>
      <c r="F9" s="127">
        <v>1.7904897947242704</v>
      </c>
      <c r="G9" s="127">
        <v>37.00168943432437</v>
      </c>
      <c r="H9" s="127">
        <v>7.205532667630514</v>
      </c>
      <c r="I9" s="127">
        <v>37.22026072951091</v>
      </c>
      <c r="J9" s="83"/>
      <c r="K9" s="79"/>
    </row>
    <row r="10" spans="1:11" ht="12.75">
      <c r="A10" s="341" t="s">
        <v>561</v>
      </c>
      <c r="B10" s="125" t="s">
        <v>562</v>
      </c>
      <c r="C10" s="126">
        <v>5.912509156775282</v>
      </c>
      <c r="D10" s="127">
        <v>6.104996254468532</v>
      </c>
      <c r="E10" s="127">
        <v>6.388744547438447</v>
      </c>
      <c r="F10" s="127">
        <v>2.361795143952676</v>
      </c>
      <c r="G10" s="127">
        <v>9.906779140460225</v>
      </c>
      <c r="H10" s="127">
        <v>3.4303633318039184</v>
      </c>
      <c r="I10" s="127">
        <v>6.625314822814146</v>
      </c>
      <c r="J10" s="83"/>
      <c r="K10" s="79"/>
    </row>
    <row r="11" spans="1:11" ht="12.75">
      <c r="A11" s="341" t="s">
        <v>563</v>
      </c>
      <c r="B11" s="125" t="s">
        <v>564</v>
      </c>
      <c r="C11" s="126">
        <v>12.026803710185394</v>
      </c>
      <c r="D11" s="127">
        <v>3.690118411035972</v>
      </c>
      <c r="E11" s="127">
        <v>1.8720326759543573</v>
      </c>
      <c r="F11" s="127">
        <v>3.5361135013316387</v>
      </c>
      <c r="G11" s="127">
        <v>4.000736970806414</v>
      </c>
      <c r="H11" s="127">
        <v>5.498383292718932</v>
      </c>
      <c r="I11" s="127">
        <v>3.9335096120845097</v>
      </c>
      <c r="J11" s="83"/>
      <c r="K11" s="79"/>
    </row>
    <row r="12" spans="1:11" ht="12.75">
      <c r="A12" s="341" t="s">
        <v>565</v>
      </c>
      <c r="B12" s="125" t="s">
        <v>566</v>
      </c>
      <c r="C12" s="126">
        <v>4.93268769527205</v>
      </c>
      <c r="D12" s="127">
        <v>6.293249042466271</v>
      </c>
      <c r="E12" s="127">
        <v>0.6012648142885377</v>
      </c>
      <c r="F12" s="127">
        <v>0.6213170773267519</v>
      </c>
      <c r="G12" s="127">
        <v>18.66342319467356</v>
      </c>
      <c r="H12" s="127">
        <v>1.657209181776409</v>
      </c>
      <c r="I12" s="127">
        <v>7.97829570280582</v>
      </c>
      <c r="J12" s="83"/>
      <c r="K12" s="79"/>
    </row>
    <row r="13" spans="1:11" ht="12.75">
      <c r="A13" s="341" t="s">
        <v>567</v>
      </c>
      <c r="B13" s="125" t="s">
        <v>335</v>
      </c>
      <c r="C13" s="126">
        <v>5.132855945488</v>
      </c>
      <c r="D13" s="127">
        <v>6.621536984633291</v>
      </c>
      <c r="E13" s="127">
        <v>4.6431448681282115</v>
      </c>
      <c r="F13" s="127">
        <v>4.768818995110529</v>
      </c>
      <c r="G13" s="127">
        <v>7.863237339622708</v>
      </c>
      <c r="H13" s="127">
        <v>3.43558925207858</v>
      </c>
      <c r="I13" s="127">
        <v>10.895718279887404</v>
      </c>
      <c r="J13" s="83"/>
      <c r="K13" s="79"/>
    </row>
    <row r="14" spans="1:11" ht="12.75">
      <c r="A14" s="341" t="s">
        <v>568</v>
      </c>
      <c r="B14" s="125" t="s">
        <v>569</v>
      </c>
      <c r="C14" s="126">
        <v>4.656997655674035</v>
      </c>
      <c r="D14" s="127">
        <v>5.316538470732883</v>
      </c>
      <c r="E14" s="127">
        <v>0.28166499412043566</v>
      </c>
      <c r="F14" s="127">
        <v>0.07146532502429821</v>
      </c>
      <c r="G14" s="127">
        <v>8.375867066376868</v>
      </c>
      <c r="H14" s="127">
        <v>4.400221515939516</v>
      </c>
      <c r="I14" s="127">
        <v>11.147197650284767</v>
      </c>
      <c r="J14" s="83"/>
      <c r="K14" s="79"/>
    </row>
    <row r="15" spans="1:11" ht="12.75">
      <c r="A15" s="341" t="s">
        <v>570</v>
      </c>
      <c r="B15" s="125" t="s">
        <v>571</v>
      </c>
      <c r="C15" s="126">
        <v>10.665966642495635</v>
      </c>
      <c r="D15" s="127">
        <v>13.16111274730299</v>
      </c>
      <c r="E15" s="127">
        <v>6.522954936268903</v>
      </c>
      <c r="F15" s="127">
        <v>2.565937398478606</v>
      </c>
      <c r="G15" s="127">
        <v>19.44248461025105</v>
      </c>
      <c r="H15" s="127">
        <v>12.70229030489322</v>
      </c>
      <c r="I15" s="127">
        <v>20.341589840460145</v>
      </c>
      <c r="J15" s="83"/>
      <c r="K15" s="79"/>
    </row>
    <row r="16" spans="1:11" ht="27.6">
      <c r="A16" s="341" t="s">
        <v>572</v>
      </c>
      <c r="B16" s="125" t="s">
        <v>573</v>
      </c>
      <c r="C16" s="342">
        <v>2.4983983213897756</v>
      </c>
      <c r="D16" s="343">
        <v>5.590436713672901</v>
      </c>
      <c r="E16" s="343">
        <v>6.288328604326882</v>
      </c>
      <c r="F16" s="343">
        <v>1.3521239494597221</v>
      </c>
      <c r="G16" s="343">
        <v>1.5354377819994323</v>
      </c>
      <c r="H16" s="343">
        <v>5.121486710983966</v>
      </c>
      <c r="I16" s="343">
        <v>10.900467906575185</v>
      </c>
      <c r="J16" s="83"/>
      <c r="K16" s="79"/>
    </row>
    <row r="17" spans="1:11" ht="27.6">
      <c r="A17" s="341" t="s">
        <v>574</v>
      </c>
      <c r="B17" s="125" t="s">
        <v>575</v>
      </c>
      <c r="C17" s="342">
        <v>8.851493910878048</v>
      </c>
      <c r="D17" s="343">
        <v>17.239579806983805</v>
      </c>
      <c r="E17" s="343">
        <v>26.071783547315704</v>
      </c>
      <c r="F17" s="343">
        <v>15.778875207761619</v>
      </c>
      <c r="G17" s="343">
        <v>13.603845256998367</v>
      </c>
      <c r="H17" s="343">
        <v>10.637277914421986</v>
      </c>
      <c r="I17" s="343">
        <v>17.366781140520366</v>
      </c>
      <c r="J17" s="83"/>
      <c r="K17" s="79"/>
    </row>
    <row r="18" spans="1:11" ht="12.75">
      <c r="A18" s="341" t="s">
        <v>576</v>
      </c>
      <c r="B18" s="125" t="s">
        <v>337</v>
      </c>
      <c r="C18" s="126">
        <v>9.239264633860047</v>
      </c>
      <c r="D18" s="127">
        <v>3.8557471527681657</v>
      </c>
      <c r="E18" s="127">
        <v>5.306031138789855</v>
      </c>
      <c r="F18" s="127">
        <v>0.48947533265555204</v>
      </c>
      <c r="G18" s="127">
        <v>9.550932329349699</v>
      </c>
      <c r="H18" s="127">
        <v>0.132738614642563</v>
      </c>
      <c r="I18" s="127">
        <v>2.2324691708147966</v>
      </c>
      <c r="J18" s="83"/>
      <c r="K18" s="79"/>
    </row>
    <row r="19" spans="1:11" ht="12.75">
      <c r="A19" s="341" t="s">
        <v>577</v>
      </c>
      <c r="B19" s="125" t="s">
        <v>578</v>
      </c>
      <c r="C19" s="126">
        <v>5.05479572230717</v>
      </c>
      <c r="D19" s="127">
        <v>11.63306248650549</v>
      </c>
      <c r="E19" s="127">
        <v>5.259252433886203</v>
      </c>
      <c r="F19" s="127">
        <v>1.6083266274979777</v>
      </c>
      <c r="G19" s="127">
        <v>26.526622073406706</v>
      </c>
      <c r="H19" s="127">
        <v>7.894071450682067</v>
      </c>
      <c r="I19" s="127">
        <v>13.49299225024235</v>
      </c>
      <c r="J19" s="83"/>
      <c r="K19" s="79"/>
    </row>
    <row r="20" spans="1:11" s="88" customFormat="1" ht="14.4">
      <c r="A20" s="341" t="s">
        <v>579</v>
      </c>
      <c r="B20" s="125" t="s">
        <v>339</v>
      </c>
      <c r="C20" s="126">
        <v>1.8765381849316756</v>
      </c>
      <c r="D20" s="127">
        <v>1.611732644323692</v>
      </c>
      <c r="E20" s="127">
        <v>1.652213797181396</v>
      </c>
      <c r="F20" s="127">
        <v>1.83808815962495</v>
      </c>
      <c r="G20" s="127">
        <v>2.038197456109958</v>
      </c>
      <c r="H20" s="127">
        <v>0.6649177672097663</v>
      </c>
      <c r="I20" s="127">
        <v>1.8069689462922358</v>
      </c>
      <c r="J20" s="96"/>
      <c r="K20" s="97"/>
    </row>
    <row r="21" spans="1:11" ht="12.75">
      <c r="A21" s="341" t="s">
        <v>580</v>
      </c>
      <c r="B21" s="125" t="s">
        <v>581</v>
      </c>
      <c r="C21" s="126">
        <v>3.871010708942021</v>
      </c>
      <c r="D21" s="127">
        <v>3.1244742902223566</v>
      </c>
      <c r="E21" s="127">
        <v>4.610331972543653</v>
      </c>
      <c r="F21" s="127">
        <v>1.6031225996972356</v>
      </c>
      <c r="G21" s="127">
        <v>0.48995499113323954</v>
      </c>
      <c r="H21" s="127">
        <v>2.8547183273214323</v>
      </c>
      <c r="I21" s="127">
        <v>4.884579527079861</v>
      </c>
      <c r="J21" s="83"/>
      <c r="K21" s="79"/>
    </row>
    <row r="22" spans="1:11" ht="12.75">
      <c r="A22" s="341" t="s">
        <v>582</v>
      </c>
      <c r="B22" s="125" t="s">
        <v>583</v>
      </c>
      <c r="C22" s="126">
        <v>3.2856298854569728</v>
      </c>
      <c r="D22" s="127">
        <v>3.5213323081583368</v>
      </c>
      <c r="E22" s="127">
        <v>4.110348828952851</v>
      </c>
      <c r="F22" s="127">
        <v>2.5404058733311294</v>
      </c>
      <c r="G22" s="127">
        <v>4.921416538541769</v>
      </c>
      <c r="H22" s="127">
        <v>2.825331183715918</v>
      </c>
      <c r="I22" s="127">
        <v>2.810259688481042</v>
      </c>
      <c r="J22" s="83"/>
      <c r="K22" s="79"/>
    </row>
    <row r="23" spans="1:11" ht="12.75">
      <c r="A23" s="341" t="s">
        <v>584</v>
      </c>
      <c r="B23" s="125" t="s">
        <v>341</v>
      </c>
      <c r="C23" s="126">
        <v>51.458733198533295</v>
      </c>
      <c r="D23" s="127">
        <v>61.68226987068673</v>
      </c>
      <c r="E23" s="127">
        <v>49.696154473139906</v>
      </c>
      <c r="F23" s="127">
        <v>41.10629156273748</v>
      </c>
      <c r="G23" s="127">
        <v>76.94350631626216</v>
      </c>
      <c r="H23" s="127">
        <v>59.30535910601047</v>
      </c>
      <c r="I23" s="127">
        <v>73.28638868293189</v>
      </c>
      <c r="J23" s="83"/>
      <c r="K23" s="79"/>
    </row>
    <row r="24" spans="1:11" ht="15.6">
      <c r="A24" s="337" t="s">
        <v>312</v>
      </c>
      <c r="B24" s="338"/>
      <c r="C24" s="339">
        <v>355.4523934118717</v>
      </c>
      <c r="D24" s="340">
        <v>344.09400179601494</v>
      </c>
      <c r="E24" s="340">
        <v>377.6149457089638</v>
      </c>
      <c r="F24" s="340">
        <v>311.50177759837885</v>
      </c>
      <c r="G24" s="340">
        <v>342.07397336018016</v>
      </c>
      <c r="H24" s="340">
        <v>296.3829738741253</v>
      </c>
      <c r="I24" s="340">
        <v>366.02158406035915</v>
      </c>
      <c r="J24" s="83"/>
      <c r="K24" s="79"/>
    </row>
    <row r="25" spans="1:11" ht="27.6">
      <c r="A25" s="341" t="s">
        <v>585</v>
      </c>
      <c r="B25" s="125" t="s">
        <v>586</v>
      </c>
      <c r="C25" s="342">
        <v>4.692591652365241</v>
      </c>
      <c r="D25" s="343">
        <v>3.68610220614599</v>
      </c>
      <c r="E25" s="343">
        <v>3.1554069946835557</v>
      </c>
      <c r="F25" s="343">
        <v>3.7193095524958117</v>
      </c>
      <c r="G25" s="343">
        <v>3.337700456330075</v>
      </c>
      <c r="H25" s="343">
        <v>4.122980273965474</v>
      </c>
      <c r="I25" s="343">
        <v>4.15280808865212</v>
      </c>
      <c r="J25" s="83"/>
      <c r="K25" s="79"/>
    </row>
    <row r="26" spans="1:11" ht="12.75">
      <c r="A26" s="341" t="s">
        <v>587</v>
      </c>
      <c r="B26" s="125" t="s">
        <v>588</v>
      </c>
      <c r="C26" s="126">
        <v>17.550909216624024</v>
      </c>
      <c r="D26" s="127">
        <v>19.07853299847571</v>
      </c>
      <c r="E26" s="127">
        <v>17.116514653702595</v>
      </c>
      <c r="F26" s="127">
        <v>13.002472256361834</v>
      </c>
      <c r="G26" s="127">
        <v>23.570371348182583</v>
      </c>
      <c r="H26" s="127">
        <v>19.61767618801587</v>
      </c>
      <c r="I26" s="127">
        <v>20.036483942359375</v>
      </c>
      <c r="J26" s="83"/>
      <c r="K26" s="79"/>
    </row>
    <row r="27" spans="1:11" ht="12.75">
      <c r="A27" s="341" t="s">
        <v>589</v>
      </c>
      <c r="B27" s="125" t="s">
        <v>590</v>
      </c>
      <c r="C27" s="126">
        <v>41.072894032228334</v>
      </c>
      <c r="D27" s="127">
        <v>33.64609907983866</v>
      </c>
      <c r="E27" s="127">
        <v>26.549249684472176</v>
      </c>
      <c r="F27" s="127">
        <v>21.460004562308104</v>
      </c>
      <c r="G27" s="127">
        <v>37.79783285650282</v>
      </c>
      <c r="H27" s="127">
        <v>25.42123788614184</v>
      </c>
      <c r="I27" s="127">
        <v>49.747567025459375</v>
      </c>
      <c r="J27" s="83"/>
      <c r="K27" s="79"/>
    </row>
    <row r="28" spans="1:11" ht="12.75">
      <c r="A28" s="341" t="s">
        <v>591</v>
      </c>
      <c r="B28" s="125" t="s">
        <v>592</v>
      </c>
      <c r="C28" s="126">
        <v>63.470885832400164</v>
      </c>
      <c r="D28" s="127">
        <v>70.38723209548814</v>
      </c>
      <c r="E28" s="127">
        <v>82.64514375793196</v>
      </c>
      <c r="F28" s="127">
        <v>68.42210578681882</v>
      </c>
      <c r="G28" s="127">
        <v>65.12873272279901</v>
      </c>
      <c r="H28" s="127">
        <v>65.39690508102501</v>
      </c>
      <c r="I28" s="127">
        <v>67.5696234536068</v>
      </c>
      <c r="J28" s="83"/>
      <c r="K28" s="79"/>
    </row>
    <row r="29" spans="1:11" s="88" customFormat="1" ht="14.4">
      <c r="A29" s="341" t="s">
        <v>593</v>
      </c>
      <c r="B29" s="125" t="s">
        <v>594</v>
      </c>
      <c r="C29" s="126">
        <v>23.157145632147127</v>
      </c>
      <c r="D29" s="127">
        <v>24.405127196996048</v>
      </c>
      <c r="E29" s="127">
        <v>27.160094126565497</v>
      </c>
      <c r="F29" s="127">
        <v>28.102468191750127</v>
      </c>
      <c r="G29" s="127">
        <v>25.464600885160827</v>
      </c>
      <c r="H29" s="127">
        <v>19.394934068572308</v>
      </c>
      <c r="I29" s="127">
        <v>22.63071478300226</v>
      </c>
      <c r="J29" s="96"/>
      <c r="K29" s="97"/>
    </row>
    <row r="30" spans="1:11" ht="12.75">
      <c r="A30" s="341" t="s">
        <v>595</v>
      </c>
      <c r="B30" s="125" t="s">
        <v>596</v>
      </c>
      <c r="C30" s="126">
        <v>12.103334495568156</v>
      </c>
      <c r="D30" s="127">
        <v>5.762735940414531</v>
      </c>
      <c r="E30" s="127">
        <v>11.343115081657425</v>
      </c>
      <c r="F30" s="127">
        <v>11.052558789158729</v>
      </c>
      <c r="G30" s="127">
        <v>1.2484052374776005</v>
      </c>
      <c r="H30" s="127">
        <v>0.8318452366572412</v>
      </c>
      <c r="I30" s="127">
        <v>4.9941747554467035</v>
      </c>
      <c r="J30" s="83"/>
      <c r="K30" s="79"/>
    </row>
    <row r="31" spans="1:11" ht="12.75">
      <c r="A31" s="341" t="s">
        <v>597</v>
      </c>
      <c r="B31" s="125" t="s">
        <v>598</v>
      </c>
      <c r="C31" s="126">
        <v>4.971426668004872</v>
      </c>
      <c r="D31" s="127">
        <v>3.971271970678138</v>
      </c>
      <c r="E31" s="127">
        <v>3.7487614966233456</v>
      </c>
      <c r="F31" s="127">
        <v>3.9905151684998703</v>
      </c>
      <c r="G31" s="127">
        <v>3.9580988848464886</v>
      </c>
      <c r="H31" s="127">
        <v>4.030486877592202</v>
      </c>
      <c r="I31" s="127">
        <v>4.145869572575003</v>
      </c>
      <c r="J31" s="83"/>
      <c r="K31" s="79"/>
    </row>
    <row r="32" spans="1:11" ht="12.75">
      <c r="A32" s="341" t="s">
        <v>599</v>
      </c>
      <c r="B32" s="125" t="s">
        <v>344</v>
      </c>
      <c r="C32" s="126">
        <v>35.37823315290947</v>
      </c>
      <c r="D32" s="127">
        <v>45.183503919472436</v>
      </c>
      <c r="E32" s="127">
        <v>61.66274398615428</v>
      </c>
      <c r="F32" s="127">
        <v>64.21362274279177</v>
      </c>
      <c r="G32" s="127">
        <v>26.274591516775697</v>
      </c>
      <c r="H32" s="127">
        <v>48.288444506826664</v>
      </c>
      <c r="I32" s="127">
        <v>32.502168259224064</v>
      </c>
      <c r="J32" s="83"/>
      <c r="K32" s="79"/>
    </row>
    <row r="33" spans="1:11" ht="12.75">
      <c r="A33" s="341" t="s">
        <v>600</v>
      </c>
      <c r="B33" s="125" t="s">
        <v>601</v>
      </c>
      <c r="C33" s="126">
        <v>3.7670570420355984</v>
      </c>
      <c r="D33" s="127">
        <v>2.2663347271917877</v>
      </c>
      <c r="E33" s="127">
        <v>1.74469258652829</v>
      </c>
      <c r="F33" s="127">
        <v>0.9526973164794353</v>
      </c>
      <c r="G33" s="127">
        <v>6.299106015082874</v>
      </c>
      <c r="H33" s="127">
        <v>0.735832103289988</v>
      </c>
      <c r="I33" s="127">
        <v>1.238754323786895</v>
      </c>
      <c r="J33" s="83"/>
      <c r="K33" s="79"/>
    </row>
    <row r="34" spans="1:11" ht="12.75">
      <c r="A34" s="341" t="s">
        <v>602</v>
      </c>
      <c r="B34" s="125" t="s">
        <v>603</v>
      </c>
      <c r="C34" s="126">
        <v>2.2460471705493</v>
      </c>
      <c r="D34" s="127">
        <v>1.5010244754326387</v>
      </c>
      <c r="E34" s="127">
        <v>2.5249657451320755</v>
      </c>
      <c r="F34" s="127">
        <v>0.9217784052916655</v>
      </c>
      <c r="G34" s="127">
        <v>1.9002528560691325</v>
      </c>
      <c r="H34" s="127">
        <v>0.1493958909979663</v>
      </c>
      <c r="I34" s="127">
        <v>1.4845138726608675</v>
      </c>
      <c r="J34" s="83"/>
      <c r="K34" s="79"/>
    </row>
    <row r="35" spans="1:11" ht="12.75">
      <c r="A35" s="341" t="s">
        <v>604</v>
      </c>
      <c r="B35" s="125" t="s">
        <v>605</v>
      </c>
      <c r="C35" s="126">
        <v>7.516434214494969</v>
      </c>
      <c r="D35" s="127">
        <v>4.3703769665952255</v>
      </c>
      <c r="E35" s="127">
        <v>5.2824925039426205</v>
      </c>
      <c r="F35" s="127">
        <v>0.6537626080471719</v>
      </c>
      <c r="G35" s="127">
        <v>2.9686946493545623</v>
      </c>
      <c r="H35" s="127">
        <v>2.854399331683479</v>
      </c>
      <c r="I35" s="127">
        <v>7.755674218759444</v>
      </c>
      <c r="J35" s="83"/>
      <c r="K35" s="79"/>
    </row>
    <row r="36" spans="1:11" ht="12.75">
      <c r="A36" s="341" t="s">
        <v>606</v>
      </c>
      <c r="B36" s="125" t="s">
        <v>346</v>
      </c>
      <c r="C36" s="126">
        <v>15.255511252559327</v>
      </c>
      <c r="D36" s="127">
        <v>13.592636082246896</v>
      </c>
      <c r="E36" s="127">
        <v>12.056974855764599</v>
      </c>
      <c r="F36" s="127">
        <v>8.710185960629046</v>
      </c>
      <c r="G36" s="127">
        <v>16.26326063789744</v>
      </c>
      <c r="H36" s="127">
        <v>12.304497951042364</v>
      </c>
      <c r="I36" s="127">
        <v>16.405412553244936</v>
      </c>
      <c r="J36" s="83"/>
      <c r="K36" s="79"/>
    </row>
    <row r="37" spans="1:11" ht="27.6">
      <c r="A37" s="341" t="s">
        <v>607</v>
      </c>
      <c r="B37" s="125" t="s">
        <v>608</v>
      </c>
      <c r="C37" s="342">
        <v>44.66266504619622</v>
      </c>
      <c r="D37" s="343">
        <v>35.61979500431134</v>
      </c>
      <c r="E37" s="343">
        <v>41.28194473020951</v>
      </c>
      <c r="F37" s="343">
        <v>26.73162531229288</v>
      </c>
      <c r="G37" s="343">
        <v>36.4133529917325</v>
      </c>
      <c r="H37" s="343">
        <v>26.669567997902043</v>
      </c>
      <c r="I37" s="343">
        <v>40.82847104622668</v>
      </c>
      <c r="J37" s="83"/>
      <c r="K37" s="79"/>
    </row>
    <row r="38" spans="1:11" s="8" customFormat="1" ht="12.75">
      <c r="A38" s="341" t="s">
        <v>609</v>
      </c>
      <c r="B38" s="125" t="s">
        <v>348</v>
      </c>
      <c r="C38" s="126">
        <v>30.25791084501456</v>
      </c>
      <c r="D38" s="127">
        <v>31.630596784960037</v>
      </c>
      <c r="E38" s="127">
        <v>33.87809423393703</v>
      </c>
      <c r="F38" s="127">
        <v>20.87648489102156</v>
      </c>
      <c r="G38" s="127">
        <v>38.01320560158204</v>
      </c>
      <c r="H38" s="127">
        <v>21.92253167620773</v>
      </c>
      <c r="I38" s="127">
        <v>37.053591235213204</v>
      </c>
      <c r="J38" s="81"/>
      <c r="K38" s="82"/>
    </row>
    <row r="39" spans="1:11" s="8" customFormat="1" ht="27.6">
      <c r="A39" s="341" t="s">
        <v>610</v>
      </c>
      <c r="B39" s="125" t="s">
        <v>611</v>
      </c>
      <c r="C39" s="342">
        <v>18.466992580579216</v>
      </c>
      <c r="D39" s="343">
        <v>17.546174798563886</v>
      </c>
      <c r="E39" s="343">
        <v>12.59495864202567</v>
      </c>
      <c r="F39" s="343">
        <v>9.197539869183423</v>
      </c>
      <c r="G39" s="343">
        <v>25.21461176379121</v>
      </c>
      <c r="H39" s="343">
        <v>14.844279146896511</v>
      </c>
      <c r="I39" s="343">
        <v>22.409066559462904</v>
      </c>
      <c r="J39" s="81"/>
      <c r="K39" s="82"/>
    </row>
    <row r="40" spans="1:9" ht="12.75">
      <c r="A40" s="341" t="s">
        <v>612</v>
      </c>
      <c r="B40" s="125" t="s">
        <v>613</v>
      </c>
      <c r="C40" s="126">
        <v>13.543790053144438</v>
      </c>
      <c r="D40" s="127">
        <v>11.304318165414717</v>
      </c>
      <c r="E40" s="127">
        <v>12.938491996776639</v>
      </c>
      <c r="F40" s="127">
        <v>12.967978371676672</v>
      </c>
      <c r="G40" s="127">
        <v>9.441120043673006</v>
      </c>
      <c r="H40" s="127">
        <v>9.764157374407613</v>
      </c>
      <c r="I40" s="127">
        <v>11.545341987115407</v>
      </c>
    </row>
    <row r="41" spans="1:9" ht="12.75">
      <c r="A41" s="341" t="s">
        <v>614</v>
      </c>
      <c r="B41" s="125" t="s">
        <v>615</v>
      </c>
      <c r="C41" s="126">
        <v>17.338564525050636</v>
      </c>
      <c r="D41" s="127">
        <v>20.14213938378878</v>
      </c>
      <c r="E41" s="127">
        <v>21.931300632856463</v>
      </c>
      <c r="F41" s="127">
        <v>16.526667813571887</v>
      </c>
      <c r="G41" s="127">
        <v>18.780034892922266</v>
      </c>
      <c r="H41" s="127">
        <v>20.033802282900936</v>
      </c>
      <c r="I41" s="127">
        <v>21.521348383563073</v>
      </c>
    </row>
    <row r="42" spans="1:9" ht="15.6">
      <c r="A42" s="337" t="s">
        <v>313</v>
      </c>
      <c r="B42" s="338"/>
      <c r="C42" s="339">
        <v>209.1877503499948</v>
      </c>
      <c r="D42" s="340">
        <v>229.28129214662073</v>
      </c>
      <c r="E42" s="340">
        <v>297.9303974420075</v>
      </c>
      <c r="F42" s="340">
        <v>199.09451691803113</v>
      </c>
      <c r="G42" s="340">
        <v>193.83887324989385</v>
      </c>
      <c r="H42" s="340">
        <v>204.93037350834797</v>
      </c>
      <c r="I42" s="340">
        <v>225.9552581631472</v>
      </c>
    </row>
    <row r="43" spans="1:9" ht="12.75">
      <c r="A43" s="341" t="s">
        <v>616</v>
      </c>
      <c r="B43" s="125" t="s">
        <v>617</v>
      </c>
      <c r="C43" s="126">
        <v>10.782930652730272</v>
      </c>
      <c r="D43" s="127">
        <v>11.40103821914892</v>
      </c>
      <c r="E43" s="127">
        <v>14.300437758343662</v>
      </c>
      <c r="F43" s="127">
        <v>13.349291464154263</v>
      </c>
      <c r="G43" s="127">
        <v>7.781564888595821</v>
      </c>
      <c r="H43" s="127">
        <v>12.413253893631518</v>
      </c>
      <c r="I43" s="127">
        <v>9.804215187108241</v>
      </c>
    </row>
    <row r="44" spans="1:9" ht="12.75">
      <c r="A44" s="341" t="s">
        <v>618</v>
      </c>
      <c r="B44" s="125" t="s">
        <v>619</v>
      </c>
      <c r="C44" s="126">
        <v>25.36757968133202</v>
      </c>
      <c r="D44" s="127">
        <v>27.48012039001953</v>
      </c>
      <c r="E44" s="127">
        <v>40.49325127235445</v>
      </c>
      <c r="F44" s="127">
        <v>30.422518093599866</v>
      </c>
      <c r="G44" s="127">
        <v>19.090430601501758</v>
      </c>
      <c r="H44" s="127">
        <v>23.358393275945062</v>
      </c>
      <c r="I44" s="127">
        <v>23.304250005922157</v>
      </c>
    </row>
    <row r="45" spans="1:9" ht="12.75">
      <c r="A45" s="341" t="s">
        <v>620</v>
      </c>
      <c r="B45" s="125" t="s">
        <v>621</v>
      </c>
      <c r="C45" s="126">
        <v>12.939641576630315</v>
      </c>
      <c r="D45" s="127">
        <v>14.345752409248377</v>
      </c>
      <c r="E45" s="127">
        <v>29.77252648623413</v>
      </c>
      <c r="F45" s="127">
        <v>10.2692564871872</v>
      </c>
      <c r="G45" s="127">
        <v>4.515812366082154</v>
      </c>
      <c r="H45" s="127">
        <v>17.021128228463375</v>
      </c>
      <c r="I45" s="127">
        <v>7.603706903115867</v>
      </c>
    </row>
    <row r="46" spans="1:9" ht="12.75">
      <c r="A46" s="341" t="s">
        <v>622</v>
      </c>
      <c r="B46" s="125" t="s">
        <v>623</v>
      </c>
      <c r="C46" s="126">
        <v>3.062166671742804</v>
      </c>
      <c r="D46" s="127">
        <v>3.378545204030549</v>
      </c>
      <c r="E46" s="127">
        <v>5.602033677455385</v>
      </c>
      <c r="F46" s="127">
        <v>3.3808380956168764</v>
      </c>
      <c r="G46" s="127">
        <v>2.1967156239555665</v>
      </c>
      <c r="H46" s="127">
        <v>1.3200926263248036</v>
      </c>
      <c r="I46" s="127">
        <v>3.737066797907217</v>
      </c>
    </row>
    <row r="47" spans="1:9" ht="12.75">
      <c r="A47" s="341" t="s">
        <v>624</v>
      </c>
      <c r="B47" s="125" t="s">
        <v>352</v>
      </c>
      <c r="C47" s="126">
        <v>59.155580995238246</v>
      </c>
      <c r="D47" s="127">
        <v>55.93876420249056</v>
      </c>
      <c r="E47" s="127">
        <v>66.2517611167754</v>
      </c>
      <c r="F47" s="127">
        <v>45.40267627364594</v>
      </c>
      <c r="G47" s="127">
        <v>47.86755961306815</v>
      </c>
      <c r="H47" s="127">
        <v>49.02168533976538</v>
      </c>
      <c r="I47" s="127">
        <v>63.36602800964752</v>
      </c>
    </row>
    <row r="48" spans="1:9" ht="12.75">
      <c r="A48" s="341" t="s">
        <v>625</v>
      </c>
      <c r="B48" s="125" t="s">
        <v>353</v>
      </c>
      <c r="C48" s="126">
        <v>40.64055031001763</v>
      </c>
      <c r="D48" s="127">
        <v>47.0726475348196</v>
      </c>
      <c r="E48" s="127">
        <v>66.63326367664783</v>
      </c>
      <c r="F48" s="127">
        <v>42.811357246234316</v>
      </c>
      <c r="G48" s="127">
        <v>44.75150861872438</v>
      </c>
      <c r="H48" s="127">
        <v>34.36735143847312</v>
      </c>
      <c r="I48" s="127">
        <v>41.64426478375675</v>
      </c>
    </row>
    <row r="49" spans="1:9" ht="12.75">
      <c r="A49" s="344" t="s">
        <v>626</v>
      </c>
      <c r="B49" s="128" t="s">
        <v>330</v>
      </c>
      <c r="C49" s="129">
        <v>52.698326712256275</v>
      </c>
      <c r="D49" s="130">
        <v>65.31128236284752</v>
      </c>
      <c r="E49" s="130">
        <v>67.56894275039551</v>
      </c>
      <c r="F49" s="130">
        <v>49.920040100890866</v>
      </c>
      <c r="G49" s="130">
        <v>64.196453436716</v>
      </c>
      <c r="H49" s="130">
        <v>65.1622647358518</v>
      </c>
      <c r="I49" s="130">
        <v>72.27329230055975</v>
      </c>
    </row>
    <row r="50" spans="1:9" ht="12.75">
      <c r="A50" s="341" t="s">
        <v>627</v>
      </c>
      <c r="B50" s="125" t="s">
        <v>628</v>
      </c>
      <c r="C50" s="126">
        <v>4.540973750047202</v>
      </c>
      <c r="D50" s="127">
        <v>4.353141824015662</v>
      </c>
      <c r="E50" s="127">
        <v>7.308180703801103</v>
      </c>
      <c r="F50" s="127">
        <v>3.53853915670179</v>
      </c>
      <c r="G50" s="127">
        <v>3.438828101249998</v>
      </c>
      <c r="H50" s="127">
        <v>2.266203969892901</v>
      </c>
      <c r="I50" s="127">
        <v>4.222434175129673</v>
      </c>
    </row>
    <row r="51" spans="1:9" ht="12.75">
      <c r="A51" s="190" t="s">
        <v>545</v>
      </c>
      <c r="B51" s="191"/>
      <c r="C51" s="192"/>
      <c r="D51" s="192"/>
      <c r="E51" s="192"/>
      <c r="F51" s="192"/>
      <c r="G51" s="192"/>
      <c r="H51" s="192"/>
      <c r="I51" s="192"/>
    </row>
    <row r="52" spans="1:9" ht="12.75">
      <c r="A52" s="190" t="s">
        <v>546</v>
      </c>
      <c r="B52" s="191"/>
      <c r="C52" s="192"/>
      <c r="D52" s="192"/>
      <c r="E52" s="192"/>
      <c r="F52" s="192"/>
      <c r="G52" s="192"/>
      <c r="H52" s="192"/>
      <c r="I52" s="192"/>
    </row>
  </sheetData>
  <conditionalFormatting sqref="D5:F50">
    <cfRule type="cellIs" priority="5" dxfId="1" operator="lessThan" stopIfTrue="1">
      <formula>$C5*0.95</formula>
    </cfRule>
    <cfRule type="cellIs" priority="6" dxfId="0" operator="greaterThan" stopIfTrue="1">
      <formula>$C5*1.05</formula>
    </cfRule>
  </conditionalFormatting>
  <conditionalFormatting sqref="G5:G50">
    <cfRule type="cellIs" priority="3" dxfId="1" operator="lessThan" stopIfTrue="1">
      <formula>$C5*0.95</formula>
    </cfRule>
    <cfRule type="cellIs" priority="4" dxfId="0" operator="greaterThan" stopIfTrue="1">
      <formula>$C5*1.05</formula>
    </cfRule>
  </conditionalFormatting>
  <conditionalFormatting sqref="H5:I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topLeftCell="A1">
      <selection activeCell="O88" sqref="O8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9" width="10.7109375" style="7" customWidth="1"/>
    <col min="10" max="10" width="9.140625" style="80" customWidth="1"/>
    <col min="11" max="16384" width="9.140625" style="7" customWidth="1"/>
  </cols>
  <sheetData>
    <row r="1" spans="1:11" s="8" customFormat="1" ht="18.75">
      <c r="A1" s="189" t="s">
        <v>636</v>
      </c>
      <c r="B1" s="121"/>
      <c r="C1" s="122"/>
      <c r="D1" s="122"/>
      <c r="E1" s="122"/>
      <c r="F1" s="122"/>
      <c r="G1" s="122"/>
      <c r="H1" s="122"/>
      <c r="I1" s="122"/>
      <c r="J1" s="81"/>
      <c r="K1" s="82"/>
    </row>
    <row r="2" spans="1:11" s="8" customFormat="1" ht="12.75">
      <c r="A2" s="291" t="s">
        <v>316</v>
      </c>
      <c r="B2" s="191"/>
      <c r="C2" s="192"/>
      <c r="D2" s="192"/>
      <c r="E2" s="192"/>
      <c r="F2" s="192"/>
      <c r="G2" s="192"/>
      <c r="H2" s="192"/>
      <c r="I2" s="192"/>
      <c r="J2" s="81"/>
      <c r="K2" s="82"/>
    </row>
    <row r="3" spans="1:10" s="8" customFormat="1" ht="15.75">
      <c r="A3" s="195" t="s">
        <v>49</v>
      </c>
      <c r="B3" s="193"/>
      <c r="C3" s="194"/>
      <c r="D3" s="194"/>
      <c r="E3" s="194"/>
      <c r="F3" s="194"/>
      <c r="G3" s="194"/>
      <c r="H3" s="194"/>
      <c r="I3" s="194"/>
      <c r="J3" s="81"/>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1" s="100" customFormat="1" ht="21" customHeight="1">
      <c r="A5" s="334" t="s">
        <v>299</v>
      </c>
      <c r="B5" s="335"/>
      <c r="C5" s="336">
        <v>584.6800594692772</v>
      </c>
      <c r="D5" s="336">
        <v>612.3199686421646</v>
      </c>
      <c r="E5" s="336">
        <v>648.6410543365829</v>
      </c>
      <c r="F5" s="336">
        <v>469.35808165132937</v>
      </c>
      <c r="G5" s="336">
        <v>666.9773929813285</v>
      </c>
      <c r="H5" s="336">
        <v>511.7525764596227</v>
      </c>
      <c r="I5" s="336">
        <v>681.9941605980559</v>
      </c>
      <c r="J5" s="98"/>
      <c r="K5" s="99"/>
    </row>
    <row r="6" spans="1:11" s="88" customFormat="1" ht="15.6">
      <c r="A6" s="337" t="s">
        <v>310</v>
      </c>
      <c r="B6" s="338"/>
      <c r="C6" s="339">
        <v>4.044258687605299</v>
      </c>
      <c r="D6" s="340">
        <v>4.3809451861900985</v>
      </c>
      <c r="E6" s="340">
        <v>2.305388439102421</v>
      </c>
      <c r="F6" s="340">
        <v>2.0635399194993806</v>
      </c>
      <c r="G6" s="340">
        <v>9.80196268798662</v>
      </c>
      <c r="H6" s="340">
        <v>5.401727614419031</v>
      </c>
      <c r="I6" s="340">
        <v>2.3229118875253785</v>
      </c>
      <c r="J6" s="96"/>
      <c r="K6" s="97"/>
    </row>
    <row r="7" spans="1:11" s="88" customFormat="1" ht="15.6">
      <c r="A7" s="337" t="s">
        <v>311</v>
      </c>
      <c r="B7" s="338"/>
      <c r="C7" s="339">
        <v>133.1483656277467</v>
      </c>
      <c r="D7" s="340">
        <v>166.80891779600907</v>
      </c>
      <c r="E7" s="340">
        <v>115.97246610937374</v>
      </c>
      <c r="F7" s="340">
        <v>76.46269750413994</v>
      </c>
      <c r="G7" s="340">
        <v>254.13661005444322</v>
      </c>
      <c r="H7" s="340">
        <v>135.9124894238206</v>
      </c>
      <c r="I7" s="340">
        <v>214.34456652084262</v>
      </c>
      <c r="J7" s="96"/>
      <c r="K7" s="97"/>
    </row>
    <row r="8" spans="1:11" ht="12.75">
      <c r="A8" s="341" t="s">
        <v>558</v>
      </c>
      <c r="B8" s="125" t="s">
        <v>331</v>
      </c>
      <c r="C8" s="126">
        <v>16.971217731155058</v>
      </c>
      <c r="D8" s="127">
        <v>24.23563326263289</v>
      </c>
      <c r="E8" s="127">
        <v>14.00756518615819</v>
      </c>
      <c r="F8" s="127">
        <v>11.816135227336764</v>
      </c>
      <c r="G8" s="127">
        <v>45.000636989682754</v>
      </c>
      <c r="H8" s="127">
        <v>34.09486229680664</v>
      </c>
      <c r="I8" s="127">
        <v>15.981347423611188</v>
      </c>
      <c r="J8" s="83"/>
      <c r="K8" s="79"/>
    </row>
    <row r="9" spans="1:11" ht="12.75">
      <c r="A9" s="341" t="s">
        <v>559</v>
      </c>
      <c r="B9" s="125" t="s">
        <v>560</v>
      </c>
      <c r="C9" s="126">
        <v>5.744983026495893</v>
      </c>
      <c r="D9" s="127">
        <v>17.40455740179713</v>
      </c>
      <c r="E9" s="127">
        <v>1.2769630810752162</v>
      </c>
      <c r="F9" s="127">
        <v>1.0987054484890637</v>
      </c>
      <c r="G9" s="127">
        <v>35.27838890006523</v>
      </c>
      <c r="H9" s="127">
        <v>6.166173458667144</v>
      </c>
      <c r="I9" s="127">
        <v>35.29079638987688</v>
      </c>
      <c r="J9" s="83"/>
      <c r="K9" s="79"/>
    </row>
    <row r="10" spans="1:11" ht="12.75">
      <c r="A10" s="341" t="s">
        <v>561</v>
      </c>
      <c r="B10" s="125" t="s">
        <v>562</v>
      </c>
      <c r="C10" s="126">
        <v>5.039220260506322</v>
      </c>
      <c r="D10" s="127">
        <v>4.993141452397096</v>
      </c>
      <c r="E10" s="127">
        <v>5.169735392556561</v>
      </c>
      <c r="F10" s="127">
        <v>1.4356045316377712</v>
      </c>
      <c r="G10" s="127">
        <v>8.723134305864695</v>
      </c>
      <c r="H10" s="127">
        <v>2.503367280566318</v>
      </c>
      <c r="I10" s="127">
        <v>5.441668467357899</v>
      </c>
      <c r="J10" s="83"/>
      <c r="K10" s="79"/>
    </row>
    <row r="11" spans="1:11" ht="12.75">
      <c r="A11" s="341" t="s">
        <v>563</v>
      </c>
      <c r="B11" s="125" t="s">
        <v>564</v>
      </c>
      <c r="C11" s="126">
        <v>11.993408593686597</v>
      </c>
      <c r="D11" s="127">
        <v>3.645938750026511</v>
      </c>
      <c r="E11" s="127">
        <v>1.8289363927009572</v>
      </c>
      <c r="F11" s="127">
        <v>3.5246790493277507</v>
      </c>
      <c r="G11" s="127">
        <v>3.9359782868467805</v>
      </c>
      <c r="H11" s="127">
        <v>5.478318443125045</v>
      </c>
      <c r="I11" s="127">
        <v>3.8700999858993534</v>
      </c>
      <c r="J11" s="83"/>
      <c r="K11" s="79"/>
    </row>
    <row r="12" spans="1:11" ht="12.75">
      <c r="A12" s="341" t="s">
        <v>565</v>
      </c>
      <c r="B12" s="125" t="s">
        <v>566</v>
      </c>
      <c r="C12" s="126">
        <v>4.92925578606664</v>
      </c>
      <c r="D12" s="127">
        <v>6.281467799530414</v>
      </c>
      <c r="E12" s="127">
        <v>0.5951082023951949</v>
      </c>
      <c r="F12" s="127">
        <v>0.6213170773267519</v>
      </c>
      <c r="G12" s="127">
        <v>18.656227785344715</v>
      </c>
      <c r="H12" s="127">
        <v>1.633131362263744</v>
      </c>
      <c r="I12" s="127">
        <v>7.960178666752919</v>
      </c>
      <c r="J12" s="83"/>
      <c r="K12" s="79"/>
    </row>
    <row r="13" spans="1:11" ht="12.75">
      <c r="A13" s="341" t="s">
        <v>567</v>
      </c>
      <c r="B13" s="125" t="s">
        <v>335</v>
      </c>
      <c r="C13" s="126">
        <v>4.3002219736523575</v>
      </c>
      <c r="D13" s="127">
        <v>5.672410600613368</v>
      </c>
      <c r="E13" s="127">
        <v>3.7535144495401687</v>
      </c>
      <c r="F13" s="127">
        <v>4.111338004886986</v>
      </c>
      <c r="G13" s="127">
        <v>6.68678791435603</v>
      </c>
      <c r="H13" s="127">
        <v>2.50859320084098</v>
      </c>
      <c r="I13" s="127">
        <v>9.90833981500426</v>
      </c>
      <c r="J13" s="83"/>
      <c r="K13" s="79"/>
    </row>
    <row r="14" spans="1:11" ht="12.75">
      <c r="A14" s="341" t="s">
        <v>568</v>
      </c>
      <c r="B14" s="125" t="s">
        <v>569</v>
      </c>
      <c r="C14" s="126">
        <v>4.6469659210736065</v>
      </c>
      <c r="D14" s="127">
        <v>5.296657623278626</v>
      </c>
      <c r="E14" s="127">
        <v>0.26935177033374996</v>
      </c>
      <c r="F14" s="127">
        <v>0.07146532502429821</v>
      </c>
      <c r="G14" s="127">
        <v>8.347085429061476</v>
      </c>
      <c r="H14" s="127">
        <v>4.3841696362644065</v>
      </c>
      <c r="I14" s="127">
        <v>11.113983084187781</v>
      </c>
      <c r="J14" s="83"/>
      <c r="K14" s="79"/>
    </row>
    <row r="15" spans="1:11" ht="12.75">
      <c r="A15" s="341" t="s">
        <v>570</v>
      </c>
      <c r="B15" s="125" t="s">
        <v>571</v>
      </c>
      <c r="C15" s="126">
        <v>10.391149913047023</v>
      </c>
      <c r="D15" s="127">
        <v>12.65451930106117</v>
      </c>
      <c r="E15" s="127">
        <v>6.064287350214858</v>
      </c>
      <c r="F15" s="127">
        <v>2.2686416463775254</v>
      </c>
      <c r="G15" s="127">
        <v>18.79489777065471</v>
      </c>
      <c r="H15" s="127">
        <v>12.184617185370925</v>
      </c>
      <c r="I15" s="127">
        <v>19.80411777089073</v>
      </c>
      <c r="J15" s="83"/>
      <c r="K15" s="79"/>
    </row>
    <row r="16" spans="1:11" ht="27.6">
      <c r="A16" s="341" t="s">
        <v>572</v>
      </c>
      <c r="B16" s="125" t="s">
        <v>573</v>
      </c>
      <c r="C16" s="342">
        <v>2.4832187229812317</v>
      </c>
      <c r="D16" s="343">
        <v>5.56761055548468</v>
      </c>
      <c r="E16" s="343">
        <v>6.24215401512681</v>
      </c>
      <c r="F16" s="343">
        <v>1.3292550454519467</v>
      </c>
      <c r="G16" s="343">
        <v>1.5210469633417358</v>
      </c>
      <c r="H16" s="343">
        <v>5.109447801227633</v>
      </c>
      <c r="I16" s="343">
        <v>10.885370376531101</v>
      </c>
      <c r="J16" s="83"/>
      <c r="K16" s="79"/>
    </row>
    <row r="17" spans="1:11" ht="27.6">
      <c r="A17" s="341" t="s">
        <v>574</v>
      </c>
      <c r="B17" s="125" t="s">
        <v>575</v>
      </c>
      <c r="C17" s="342">
        <v>8.771768020106213</v>
      </c>
      <c r="D17" s="343">
        <v>17.02604477877141</v>
      </c>
      <c r="E17" s="343">
        <v>25.893241802408763</v>
      </c>
      <c r="F17" s="343">
        <v>15.698834043734402</v>
      </c>
      <c r="G17" s="343">
        <v>13.294442655857896</v>
      </c>
      <c r="H17" s="343">
        <v>10.460707237995777</v>
      </c>
      <c r="I17" s="343">
        <v>17.101064611744473</v>
      </c>
      <c r="J17" s="83"/>
      <c r="K17" s="79"/>
    </row>
    <row r="18" spans="1:11" ht="12.75">
      <c r="A18" s="341" t="s">
        <v>576</v>
      </c>
      <c r="B18" s="125" t="s">
        <v>337</v>
      </c>
      <c r="C18" s="126">
        <v>9.223821042435702</v>
      </c>
      <c r="D18" s="127">
        <v>3.829239356162489</v>
      </c>
      <c r="E18" s="127">
        <v>5.287561303109826</v>
      </c>
      <c r="F18" s="127">
        <v>0.47804088065166433</v>
      </c>
      <c r="G18" s="127">
        <v>9.518552987369882</v>
      </c>
      <c r="H18" s="127">
        <v>0.11668673496745303</v>
      </c>
      <c r="I18" s="127">
        <v>2.1871765806825425</v>
      </c>
      <c r="J18" s="83"/>
      <c r="K18" s="79"/>
    </row>
    <row r="19" spans="1:11" ht="12.75">
      <c r="A19" s="341" t="s">
        <v>577</v>
      </c>
      <c r="B19" s="125" t="s">
        <v>578</v>
      </c>
      <c r="C19" s="126">
        <v>4.54647717038278</v>
      </c>
      <c r="D19" s="127">
        <v>10.799539548793659</v>
      </c>
      <c r="E19" s="127">
        <v>4.45581458180496</v>
      </c>
      <c r="F19" s="127">
        <v>1.1166451913308062</v>
      </c>
      <c r="G19" s="127">
        <v>25.54804640468335</v>
      </c>
      <c r="H19" s="127">
        <v>7.10752934660168</v>
      </c>
      <c r="I19" s="127">
        <v>12.535808845447374</v>
      </c>
      <c r="J19" s="83"/>
      <c r="K19" s="79"/>
    </row>
    <row r="20" spans="1:11" s="88" customFormat="1" ht="14.4">
      <c r="A20" s="341" t="s">
        <v>579</v>
      </c>
      <c r="B20" s="125" t="s">
        <v>339</v>
      </c>
      <c r="C20" s="126">
        <v>1.3864351510975383</v>
      </c>
      <c r="D20" s="127">
        <v>1.035924395833716</v>
      </c>
      <c r="E20" s="127">
        <v>1.0180827721670818</v>
      </c>
      <c r="F20" s="127">
        <v>1.3749928534674976</v>
      </c>
      <c r="G20" s="127">
        <v>1.4661624144665268</v>
      </c>
      <c r="H20" s="127">
        <v>0.16329652736258016</v>
      </c>
      <c r="I20" s="127">
        <v>1.1698531784318575</v>
      </c>
      <c r="J20" s="96"/>
      <c r="K20" s="97"/>
    </row>
    <row r="21" spans="1:11" ht="12.75">
      <c r="A21" s="341" t="s">
        <v>580</v>
      </c>
      <c r="B21" s="125" t="s">
        <v>581</v>
      </c>
      <c r="C21" s="126">
        <v>3.5480152541097745</v>
      </c>
      <c r="D21" s="127">
        <v>2.8962127083401406</v>
      </c>
      <c r="E21" s="127">
        <v>4.379459026543296</v>
      </c>
      <c r="F21" s="127">
        <v>1.3058268475961552</v>
      </c>
      <c r="G21" s="127">
        <v>0.28488582526106593</v>
      </c>
      <c r="H21" s="127">
        <v>2.642030921626225</v>
      </c>
      <c r="I21" s="127">
        <v>4.664155588436223</v>
      </c>
      <c r="J21" s="83"/>
      <c r="K21" s="79"/>
    </row>
    <row r="22" spans="1:11" ht="12.75">
      <c r="A22" s="341" t="s">
        <v>582</v>
      </c>
      <c r="B22" s="125" t="s">
        <v>583</v>
      </c>
      <c r="C22" s="126">
        <v>3.2447109680078525</v>
      </c>
      <c r="D22" s="127">
        <v>3.435918296873379</v>
      </c>
      <c r="E22" s="127">
        <v>4.067252545699452</v>
      </c>
      <c r="F22" s="127">
        <v>2.488950839313635</v>
      </c>
      <c r="G22" s="127">
        <v>4.820680807937895</v>
      </c>
      <c r="H22" s="127">
        <v>2.656786447127263</v>
      </c>
      <c r="I22" s="127">
        <v>2.740811050278252</v>
      </c>
      <c r="J22" s="83"/>
      <c r="K22" s="79"/>
    </row>
    <row r="23" spans="1:11" ht="12.75">
      <c r="A23" s="341" t="s">
        <v>584</v>
      </c>
      <c r="B23" s="125" t="s">
        <v>341</v>
      </c>
      <c r="C23" s="126">
        <v>35.92749609294215</v>
      </c>
      <c r="D23" s="127">
        <v>42.0341019644124</v>
      </c>
      <c r="E23" s="127">
        <v>31.663438237538685</v>
      </c>
      <c r="F23" s="127">
        <v>27.722265492186914</v>
      </c>
      <c r="G23" s="127">
        <v>52.25965461364844</v>
      </c>
      <c r="H23" s="127">
        <v>38.70277154300685</v>
      </c>
      <c r="I23" s="127">
        <v>53.68979468570983</v>
      </c>
      <c r="J23" s="83"/>
      <c r="K23" s="79"/>
    </row>
    <row r="24" spans="1:11" ht="15.6">
      <c r="A24" s="337" t="s">
        <v>312</v>
      </c>
      <c r="B24" s="338"/>
      <c r="C24" s="339">
        <v>251.56995372569608</v>
      </c>
      <c r="D24" s="340">
        <v>225.33760034721664</v>
      </c>
      <c r="E24" s="340">
        <v>249.17263008409847</v>
      </c>
      <c r="F24" s="340">
        <v>204.18372831589068</v>
      </c>
      <c r="G24" s="340">
        <v>221.50769464599978</v>
      </c>
      <c r="H24" s="340">
        <v>177.79168683441287</v>
      </c>
      <c r="I24" s="340">
        <v>252.11977839576588</v>
      </c>
      <c r="J24" s="83"/>
      <c r="K24" s="79"/>
    </row>
    <row r="25" spans="1:11" ht="27.6">
      <c r="A25" s="341" t="s">
        <v>585</v>
      </c>
      <c r="B25" s="125" t="s">
        <v>586</v>
      </c>
      <c r="C25" s="342">
        <v>3.427141131124231</v>
      </c>
      <c r="D25" s="343">
        <v>1.991075878749667</v>
      </c>
      <c r="E25" s="343">
        <v>1.5546879024144127</v>
      </c>
      <c r="F25" s="343">
        <v>2.3814786680409497</v>
      </c>
      <c r="G25" s="343">
        <v>1.269020274286219</v>
      </c>
      <c r="H25" s="343">
        <v>2.3010919308404953</v>
      </c>
      <c r="I25" s="343">
        <v>2.5856844700761186</v>
      </c>
      <c r="J25" s="83"/>
      <c r="K25" s="79"/>
    </row>
    <row r="26" spans="1:11" ht="12.75">
      <c r="A26" s="341" t="s">
        <v>587</v>
      </c>
      <c r="B26" s="125" t="s">
        <v>588</v>
      </c>
      <c r="C26" s="126">
        <v>9.149859474795994</v>
      </c>
      <c r="D26" s="127">
        <v>7.9010787630820545</v>
      </c>
      <c r="E26" s="127">
        <v>7.050454208087028</v>
      </c>
      <c r="F26" s="127">
        <v>5.329954961753178</v>
      </c>
      <c r="G26" s="127">
        <v>8.934908773305356</v>
      </c>
      <c r="H26" s="127">
        <v>7.859674325997828</v>
      </c>
      <c r="I26" s="127">
        <v>9.256847490882839</v>
      </c>
      <c r="J26" s="83"/>
      <c r="K26" s="79"/>
    </row>
    <row r="27" spans="1:11" ht="12.75">
      <c r="A27" s="341" t="s">
        <v>589</v>
      </c>
      <c r="B27" s="125" t="s">
        <v>590</v>
      </c>
      <c r="C27" s="126">
        <v>34.69785869016336</v>
      </c>
      <c r="D27" s="127">
        <v>27.08173778151624</v>
      </c>
      <c r="E27" s="127">
        <v>19.878560698035194</v>
      </c>
      <c r="F27" s="127">
        <v>16.297349482552804</v>
      </c>
      <c r="G27" s="127">
        <v>30.548457957688264</v>
      </c>
      <c r="H27" s="127">
        <v>18.992460076260304</v>
      </c>
      <c r="I27" s="127">
        <v>43.0201076378152</v>
      </c>
      <c r="J27" s="83"/>
      <c r="K27" s="79"/>
    </row>
    <row r="28" spans="1:11" ht="12.75">
      <c r="A28" s="341" t="s">
        <v>591</v>
      </c>
      <c r="B28" s="125" t="s">
        <v>592</v>
      </c>
      <c r="C28" s="126">
        <v>38.115808626322725</v>
      </c>
      <c r="D28" s="127">
        <v>39.05354385221137</v>
      </c>
      <c r="E28" s="127">
        <v>48.39899010121232</v>
      </c>
      <c r="F28" s="127">
        <v>38.28089030457081</v>
      </c>
      <c r="G28" s="127">
        <v>34.055357536168074</v>
      </c>
      <c r="H28" s="127">
        <v>33.265054941373656</v>
      </c>
      <c r="I28" s="127">
        <v>38.84506279173109</v>
      </c>
      <c r="J28" s="83"/>
      <c r="K28" s="79"/>
    </row>
    <row r="29" spans="1:11" s="88" customFormat="1" ht="14.4">
      <c r="A29" s="341" t="s">
        <v>593</v>
      </c>
      <c r="B29" s="125" t="s">
        <v>594</v>
      </c>
      <c r="C29" s="126">
        <v>19.191442548787904</v>
      </c>
      <c r="D29" s="127">
        <v>19.174255333475855</v>
      </c>
      <c r="E29" s="127">
        <v>21.101988023516125</v>
      </c>
      <c r="F29" s="127">
        <v>23.928893210331115</v>
      </c>
      <c r="G29" s="127">
        <v>19.25856033902926</v>
      </c>
      <c r="H29" s="127">
        <v>14.519175617257657</v>
      </c>
      <c r="I29" s="127">
        <v>18.204118974076604</v>
      </c>
      <c r="J29" s="96"/>
      <c r="K29" s="97"/>
    </row>
    <row r="30" spans="1:11" ht="12.75">
      <c r="A30" s="341" t="s">
        <v>595</v>
      </c>
      <c r="B30" s="125" t="s">
        <v>596</v>
      </c>
      <c r="C30" s="126">
        <v>11.913523517207402</v>
      </c>
      <c r="D30" s="127">
        <v>5.540364980000244</v>
      </c>
      <c r="E30" s="127">
        <v>11.121477053497083</v>
      </c>
      <c r="F30" s="127">
        <v>10.863890331094582</v>
      </c>
      <c r="G30" s="127">
        <v>1.046933776269851</v>
      </c>
      <c r="H30" s="127">
        <v>0.575015161855482</v>
      </c>
      <c r="I30" s="127">
        <v>4.761672792767797</v>
      </c>
      <c r="J30" s="83"/>
      <c r="K30" s="79"/>
    </row>
    <row r="31" spans="1:11" ht="12.75">
      <c r="A31" s="341" t="s">
        <v>597</v>
      </c>
      <c r="B31" s="125" t="s">
        <v>598</v>
      </c>
      <c r="C31" s="126">
        <v>4.969446720386365</v>
      </c>
      <c r="D31" s="127">
        <v>3.969799315311156</v>
      </c>
      <c r="E31" s="127">
        <v>3.7426048847300026</v>
      </c>
      <c r="F31" s="127">
        <v>3.9905151684998703</v>
      </c>
      <c r="G31" s="127">
        <v>3.9580988848464886</v>
      </c>
      <c r="H31" s="127">
        <v>4.030486877592202</v>
      </c>
      <c r="I31" s="127">
        <v>4.145869572575003</v>
      </c>
      <c r="J31" s="83"/>
      <c r="K31" s="79"/>
    </row>
    <row r="32" spans="1:11" ht="12.75">
      <c r="A32" s="341" t="s">
        <v>599</v>
      </c>
      <c r="B32" s="125" t="s">
        <v>344</v>
      </c>
      <c r="C32" s="126">
        <v>19.374712542050762</v>
      </c>
      <c r="D32" s="127">
        <v>26.59638420510867</v>
      </c>
      <c r="E32" s="127">
        <v>40.18232509028107</v>
      </c>
      <c r="F32" s="127">
        <v>42.05937198525933</v>
      </c>
      <c r="G32" s="127">
        <v>11.282956180120484</v>
      </c>
      <c r="H32" s="127">
        <v>28.075115025944452</v>
      </c>
      <c r="I32" s="127">
        <v>16.843010097499324</v>
      </c>
      <c r="J32" s="83"/>
      <c r="K32" s="79"/>
    </row>
    <row r="33" spans="1:11" ht="12.75">
      <c r="A33" s="341" t="s">
        <v>600</v>
      </c>
      <c r="B33" s="125" t="s">
        <v>601</v>
      </c>
      <c r="C33" s="126">
        <v>3.140073629508761</v>
      </c>
      <c r="D33" s="127">
        <v>1.7575322978994945</v>
      </c>
      <c r="E33" s="127">
        <v>1.1567361507140477</v>
      </c>
      <c r="F33" s="127">
        <v>0.4267125243006006</v>
      </c>
      <c r="G33" s="127">
        <v>5.881772274009678</v>
      </c>
      <c r="H33" s="127">
        <v>0.3545999610061266</v>
      </c>
      <c r="I33" s="127">
        <v>0.6439116400499544</v>
      </c>
      <c r="J33" s="83"/>
      <c r="K33" s="79"/>
    </row>
    <row r="34" spans="1:11" ht="12.75">
      <c r="A34" s="341" t="s">
        <v>602</v>
      </c>
      <c r="B34" s="125" t="s">
        <v>603</v>
      </c>
      <c r="C34" s="126">
        <v>2.230339586109154</v>
      </c>
      <c r="D34" s="127">
        <v>1.4892432324967824</v>
      </c>
      <c r="E34" s="127">
        <v>2.5188091332387326</v>
      </c>
      <c r="F34" s="127">
        <v>0.9160611792897216</v>
      </c>
      <c r="G34" s="127">
        <v>1.8858620374114363</v>
      </c>
      <c r="H34" s="127">
        <v>0.14136995116041134</v>
      </c>
      <c r="I34" s="127">
        <v>1.4633773305991489</v>
      </c>
      <c r="J34" s="83"/>
      <c r="K34" s="79"/>
    </row>
    <row r="35" spans="1:11" ht="12.75">
      <c r="A35" s="341" t="s">
        <v>604</v>
      </c>
      <c r="B35" s="125" t="s">
        <v>605</v>
      </c>
      <c r="C35" s="126">
        <v>7.235677642190845</v>
      </c>
      <c r="D35" s="127">
        <v>4.117816571157807</v>
      </c>
      <c r="E35" s="127">
        <v>4.9592703795421205</v>
      </c>
      <c r="F35" s="127">
        <v>0.4650941499830245</v>
      </c>
      <c r="G35" s="127">
        <v>2.7456369601602684</v>
      </c>
      <c r="H35" s="127">
        <v>2.701906474769934</v>
      </c>
      <c r="I35" s="127">
        <v>7.438626087833663</v>
      </c>
      <c r="J35" s="83"/>
      <c r="K35" s="79"/>
    </row>
    <row r="36" spans="1:11" ht="12.75">
      <c r="A36" s="341" t="s">
        <v>606</v>
      </c>
      <c r="B36" s="125" t="s">
        <v>346</v>
      </c>
      <c r="C36" s="126">
        <v>13.051169570622864</v>
      </c>
      <c r="D36" s="127">
        <v>10.858651393444747</v>
      </c>
      <c r="E36" s="127">
        <v>9.443493107040556</v>
      </c>
      <c r="F36" s="127">
        <v>6.274647683800962</v>
      </c>
      <c r="G36" s="127">
        <v>13.460648704311069</v>
      </c>
      <c r="H36" s="127">
        <v>9.302796451796802</v>
      </c>
      <c r="I36" s="127">
        <v>13.65464257921269</v>
      </c>
      <c r="J36" s="83"/>
      <c r="K36" s="79"/>
    </row>
    <row r="37" spans="1:11" ht="27.6">
      <c r="A37" s="341" t="s">
        <v>607</v>
      </c>
      <c r="B37" s="125" t="s">
        <v>608</v>
      </c>
      <c r="C37" s="342">
        <v>21.43616352652043</v>
      </c>
      <c r="D37" s="343">
        <v>13.978388058826837</v>
      </c>
      <c r="E37" s="343">
        <v>15.78433657393008</v>
      </c>
      <c r="F37" s="343">
        <v>9.985870352599326</v>
      </c>
      <c r="G37" s="343">
        <v>15.561056756730434</v>
      </c>
      <c r="H37" s="343">
        <v>8.045374604855718</v>
      </c>
      <c r="I37" s="343">
        <v>17.451455525965795</v>
      </c>
      <c r="J37" s="83"/>
      <c r="K37" s="79"/>
    </row>
    <row r="38" spans="1:11" s="8" customFormat="1" ht="12.75">
      <c r="A38" s="341" t="s">
        <v>609</v>
      </c>
      <c r="B38" s="125" t="s">
        <v>348</v>
      </c>
      <c r="C38" s="126">
        <v>30.231379546926583</v>
      </c>
      <c r="D38" s="127">
        <v>31.5842081409001</v>
      </c>
      <c r="E38" s="127">
        <v>33.85346778636366</v>
      </c>
      <c r="F38" s="127">
        <v>20.86505043901767</v>
      </c>
      <c r="G38" s="127">
        <v>37.919665280307015</v>
      </c>
      <c r="H38" s="127">
        <v>21.914505736370174</v>
      </c>
      <c r="I38" s="127">
        <v>36.97810358499278</v>
      </c>
      <c r="J38" s="81"/>
      <c r="K38" s="82"/>
    </row>
    <row r="39" spans="1:11" s="8" customFormat="1" ht="27.6">
      <c r="A39" s="341" t="s">
        <v>610</v>
      </c>
      <c r="B39" s="125" t="s">
        <v>611</v>
      </c>
      <c r="C39" s="342">
        <v>17.546184941466116</v>
      </c>
      <c r="D39" s="343">
        <v>16.186177567155976</v>
      </c>
      <c r="E39" s="343">
        <v>11.345166427677071</v>
      </c>
      <c r="F39" s="343">
        <v>8.225611448852968</v>
      </c>
      <c r="G39" s="343">
        <v>23.3761846802705</v>
      </c>
      <c r="H39" s="343">
        <v>13.479869374512164</v>
      </c>
      <c r="I39" s="343">
        <v>21.140874035759783</v>
      </c>
      <c r="J39" s="81"/>
      <c r="K39" s="82"/>
    </row>
    <row r="40" spans="1:9" ht="12.75">
      <c r="A40" s="341" t="s">
        <v>612</v>
      </c>
      <c r="B40" s="125" t="s">
        <v>613</v>
      </c>
      <c r="C40" s="126">
        <v>10.228961750242018</v>
      </c>
      <c r="D40" s="127">
        <v>7.793507770529543</v>
      </c>
      <c r="E40" s="127">
        <v>8.979790549357183</v>
      </c>
      <c r="F40" s="127">
        <v>9.606249482533684</v>
      </c>
      <c r="G40" s="127">
        <v>6.188795027033622</v>
      </c>
      <c r="H40" s="127">
        <v>6.28892542474631</v>
      </c>
      <c r="I40" s="127">
        <v>8.151417233205148</v>
      </c>
    </row>
    <row r="41" spans="1:9" ht="12.75">
      <c r="A41" s="341" t="s">
        <v>614</v>
      </c>
      <c r="B41" s="125" t="s">
        <v>615</v>
      </c>
      <c r="C41" s="126">
        <v>5.630210281270511</v>
      </c>
      <c r="D41" s="127">
        <v>6.263835205350073</v>
      </c>
      <c r="E41" s="127">
        <v>8.100472014461737</v>
      </c>
      <c r="F41" s="127">
        <v>4.286086943410088</v>
      </c>
      <c r="G41" s="127">
        <v>4.133779204051762</v>
      </c>
      <c r="H41" s="127">
        <v>5.944264898073173</v>
      </c>
      <c r="I41" s="127">
        <v>7.534996550722926</v>
      </c>
    </row>
    <row r="42" spans="1:9" ht="15.6">
      <c r="A42" s="337" t="s">
        <v>313</v>
      </c>
      <c r="B42" s="338"/>
      <c r="C42" s="339">
        <v>195.91748142822937</v>
      </c>
      <c r="D42" s="340">
        <v>215.79250531274877</v>
      </c>
      <c r="E42" s="340">
        <v>281.1905697040083</v>
      </c>
      <c r="F42" s="340">
        <v>186.64811591179935</v>
      </c>
      <c r="G42" s="340">
        <v>181.53112559289897</v>
      </c>
      <c r="H42" s="340">
        <v>192.64667258697008</v>
      </c>
      <c r="I42" s="340">
        <v>213.20690379392198</v>
      </c>
    </row>
    <row r="43" spans="1:9" ht="12.75">
      <c r="A43" s="341" t="s">
        <v>616</v>
      </c>
      <c r="B43" s="125" t="s">
        <v>617</v>
      </c>
      <c r="C43" s="126">
        <v>7.0937602534223565</v>
      </c>
      <c r="D43" s="127">
        <v>8.144997202751641</v>
      </c>
      <c r="E43" s="127">
        <v>10.320188169297504</v>
      </c>
      <c r="F43" s="127">
        <v>10.027583157024882</v>
      </c>
      <c r="G43" s="127">
        <v>4.766688379808428</v>
      </c>
      <c r="H43" s="127">
        <v>9.768706717157153</v>
      </c>
      <c r="I43" s="127">
        <v>6.630714371841618</v>
      </c>
    </row>
    <row r="44" spans="1:9" ht="12.75">
      <c r="A44" s="341" t="s">
        <v>618</v>
      </c>
      <c r="B44" s="125" t="s">
        <v>619</v>
      </c>
      <c r="C44" s="126">
        <v>25.36757968133202</v>
      </c>
      <c r="D44" s="127">
        <v>27.48012039001953</v>
      </c>
      <c r="E44" s="127">
        <v>40.49325127235445</v>
      </c>
      <c r="F44" s="127">
        <v>30.422518093599866</v>
      </c>
      <c r="G44" s="127">
        <v>19.090430601501758</v>
      </c>
      <c r="H44" s="127">
        <v>23.358393275945062</v>
      </c>
      <c r="I44" s="127">
        <v>23.304250005922157</v>
      </c>
    </row>
    <row r="45" spans="1:9" ht="12.75">
      <c r="A45" s="341" t="s">
        <v>620</v>
      </c>
      <c r="B45" s="125" t="s">
        <v>621</v>
      </c>
      <c r="C45" s="126">
        <v>12.882091099185745</v>
      </c>
      <c r="D45" s="127">
        <v>14.298627437504951</v>
      </c>
      <c r="E45" s="127">
        <v>29.70788206135403</v>
      </c>
      <c r="F45" s="127">
        <v>10.223518679171649</v>
      </c>
      <c r="G45" s="127">
        <v>4.476237614773489</v>
      </c>
      <c r="H45" s="127">
        <v>16.972972589438047</v>
      </c>
      <c r="I45" s="127">
        <v>7.567472831010064</v>
      </c>
    </row>
    <row r="46" spans="1:9" ht="12.75">
      <c r="A46" s="341" t="s">
        <v>622</v>
      </c>
      <c r="B46" s="125" t="s">
        <v>623</v>
      </c>
      <c r="C46" s="126">
        <v>3.062166671742804</v>
      </c>
      <c r="D46" s="127">
        <v>3.378545204030549</v>
      </c>
      <c r="E46" s="127">
        <v>5.602033677455385</v>
      </c>
      <c r="F46" s="127">
        <v>3.3808380956168764</v>
      </c>
      <c r="G46" s="127">
        <v>2.1967156239555665</v>
      </c>
      <c r="H46" s="127">
        <v>1.3200926263248036</v>
      </c>
      <c r="I46" s="127">
        <v>3.737066797907217</v>
      </c>
    </row>
    <row r="47" spans="1:9" ht="12.75">
      <c r="A47" s="341" t="s">
        <v>624</v>
      </c>
      <c r="B47" s="125" t="s">
        <v>352</v>
      </c>
      <c r="C47" s="126">
        <v>57.26050713131241</v>
      </c>
      <c r="D47" s="127">
        <v>54.05965595422148</v>
      </c>
      <c r="E47" s="127">
        <v>63.96150149245186</v>
      </c>
      <c r="F47" s="127">
        <v>43.693225699064726</v>
      </c>
      <c r="G47" s="127">
        <v>46.201822353439795</v>
      </c>
      <c r="H47" s="127">
        <v>47.38439361290416</v>
      </c>
      <c r="I47" s="127">
        <v>61.43958317602231</v>
      </c>
    </row>
    <row r="48" spans="1:9" ht="12.75">
      <c r="A48" s="341" t="s">
        <v>625</v>
      </c>
      <c r="B48" s="125" t="s">
        <v>353</v>
      </c>
      <c r="C48" s="126">
        <v>33.098137852081614</v>
      </c>
      <c r="D48" s="127">
        <v>38.91855476784007</v>
      </c>
      <c r="E48" s="127">
        <v>56.400974709912006</v>
      </c>
      <c r="F48" s="127">
        <v>35.55619744976756</v>
      </c>
      <c r="G48" s="127">
        <v>37.30785766803092</v>
      </c>
      <c r="H48" s="127">
        <v>26.566137916369687</v>
      </c>
      <c r="I48" s="127">
        <v>34.19212395399651</v>
      </c>
    </row>
    <row r="49" spans="1:9" ht="12.75">
      <c r="A49" s="344" t="s">
        <v>626</v>
      </c>
      <c r="B49" s="128" t="s">
        <v>330</v>
      </c>
      <c r="C49" s="129">
        <v>52.63510038497199</v>
      </c>
      <c r="D49" s="130">
        <v>65.20672383179179</v>
      </c>
      <c r="E49" s="130">
        <v>67.4827501838887</v>
      </c>
      <c r="F49" s="130">
        <v>49.862867840871424</v>
      </c>
      <c r="G49" s="130">
        <v>64.06693606879674</v>
      </c>
      <c r="H49" s="130">
        <v>65.05391454804482</v>
      </c>
      <c r="I49" s="130">
        <v>72.14949255419825</v>
      </c>
    </row>
    <row r="50" spans="1:9" ht="12.75">
      <c r="A50" s="341" t="s">
        <v>627</v>
      </c>
      <c r="B50" s="125" t="s">
        <v>628</v>
      </c>
      <c r="C50" s="126">
        <v>4.518138354180436</v>
      </c>
      <c r="D50" s="127">
        <v>4.3052805245887455</v>
      </c>
      <c r="E50" s="127">
        <v>7.221988137294303</v>
      </c>
      <c r="F50" s="127">
        <v>3.4813668966823514</v>
      </c>
      <c r="G50" s="127">
        <v>3.4244372825923017</v>
      </c>
      <c r="H50" s="127">
        <v>2.2220613007863483</v>
      </c>
      <c r="I50" s="127">
        <v>4.18620010302387</v>
      </c>
    </row>
    <row r="51" spans="1:9" ht="12.75">
      <c r="A51" s="190" t="s">
        <v>545</v>
      </c>
      <c r="B51" s="191"/>
      <c r="C51" s="192"/>
      <c r="D51" s="192"/>
      <c r="E51" s="192"/>
      <c r="F51" s="192"/>
      <c r="G51" s="192"/>
      <c r="H51" s="192"/>
      <c r="I51" s="192"/>
    </row>
    <row r="52" spans="1:9" ht="12.75">
      <c r="A52" s="190" t="s">
        <v>546</v>
      </c>
      <c r="B52" s="191"/>
      <c r="C52" s="192"/>
      <c r="D52" s="192"/>
      <c r="E52" s="192"/>
      <c r="F52" s="192"/>
      <c r="G52" s="192"/>
      <c r="H52" s="192"/>
      <c r="I52" s="192"/>
    </row>
  </sheetData>
  <conditionalFormatting sqref="D5:F50">
    <cfRule type="cellIs" priority="5" dxfId="1" operator="lessThan" stopIfTrue="1">
      <formula>$C5*0.95</formula>
    </cfRule>
    <cfRule type="cellIs" priority="6" dxfId="0" operator="greaterThan" stopIfTrue="1">
      <formula>$C5*1.05</formula>
    </cfRule>
  </conditionalFormatting>
  <conditionalFormatting sqref="G5:G50">
    <cfRule type="cellIs" priority="3" dxfId="1" operator="lessThan" stopIfTrue="1">
      <formula>$C5*0.95</formula>
    </cfRule>
    <cfRule type="cellIs" priority="4" dxfId="0" operator="greaterThan" stopIfTrue="1">
      <formula>$C5*1.05</formula>
    </cfRule>
  </conditionalFormatting>
  <conditionalFormatting sqref="H5:I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O88" sqref="O8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9" width="10.7109375" style="7" customWidth="1"/>
    <col min="10" max="10" width="9.140625" style="80" customWidth="1"/>
    <col min="11" max="16384" width="9.140625" style="7" customWidth="1"/>
  </cols>
  <sheetData>
    <row r="1" spans="1:11" s="8" customFormat="1" ht="18.75">
      <c r="A1" s="189" t="s">
        <v>637</v>
      </c>
      <c r="B1" s="121"/>
      <c r="C1" s="122"/>
      <c r="D1" s="122"/>
      <c r="E1" s="122"/>
      <c r="F1" s="122"/>
      <c r="G1" s="122"/>
      <c r="H1" s="122"/>
      <c r="I1" s="122"/>
      <c r="J1" s="81"/>
      <c r="K1" s="82"/>
    </row>
    <row r="2" spans="1:11" s="8" customFormat="1" ht="12.75">
      <c r="A2" s="291" t="s">
        <v>316</v>
      </c>
      <c r="B2" s="191"/>
      <c r="C2" s="192"/>
      <c r="D2" s="192"/>
      <c r="E2" s="192"/>
      <c r="F2" s="192"/>
      <c r="G2" s="192"/>
      <c r="H2" s="192"/>
      <c r="I2" s="192"/>
      <c r="J2" s="81"/>
      <c r="K2" s="82"/>
    </row>
    <row r="3" spans="1:10" s="8" customFormat="1" ht="15.75">
      <c r="A3" s="195" t="s">
        <v>49</v>
      </c>
      <c r="B3" s="193"/>
      <c r="C3" s="194"/>
      <c r="D3" s="194"/>
      <c r="E3" s="194"/>
      <c r="F3" s="194"/>
      <c r="G3" s="194"/>
      <c r="H3" s="194"/>
      <c r="I3" s="194"/>
      <c r="J3" s="81"/>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1" s="100" customFormat="1" ht="21" customHeight="1">
      <c r="A5" s="334" t="s">
        <v>299</v>
      </c>
      <c r="B5" s="335"/>
      <c r="C5" s="336">
        <v>155.81263782085395</v>
      </c>
      <c r="D5" s="336">
        <v>186.90352855589208</v>
      </c>
      <c r="E5" s="336">
        <v>191.19050404181579</v>
      </c>
      <c r="F5" s="336">
        <v>154.27934366245498</v>
      </c>
      <c r="G5" s="336">
        <v>203.0616466694249</v>
      </c>
      <c r="H5" s="336">
        <v>207.33009085363912</v>
      </c>
      <c r="I5" s="336">
        <v>170.99764478531304</v>
      </c>
      <c r="J5" s="98"/>
      <c r="K5" s="99"/>
    </row>
    <row r="6" spans="1:11" s="88" customFormat="1" ht="15.6">
      <c r="A6" s="337" t="s">
        <v>310</v>
      </c>
      <c r="B6" s="338"/>
      <c r="C6" s="339">
        <v>12.74624278540087</v>
      </c>
      <c r="D6" s="340">
        <v>23.222302481939725</v>
      </c>
      <c r="E6" s="340">
        <v>16.38274424818534</v>
      </c>
      <c r="F6" s="340">
        <v>11.868961180035447</v>
      </c>
      <c r="G6" s="340">
        <v>32.73551474159486</v>
      </c>
      <c r="H6" s="340">
        <v>44.28713602362837</v>
      </c>
      <c r="I6" s="340">
        <v>12.093121565311916</v>
      </c>
      <c r="J6" s="96"/>
      <c r="K6" s="97"/>
    </row>
    <row r="7" spans="1:11" s="88" customFormat="1" ht="15.6">
      <c r="A7" s="337" t="s">
        <v>311</v>
      </c>
      <c r="B7" s="338"/>
      <c r="C7" s="339">
        <v>21.378814402086192</v>
      </c>
      <c r="D7" s="340">
        <v>28.2676197692202</v>
      </c>
      <c r="E7" s="340">
        <v>25.947040824493463</v>
      </c>
      <c r="F7" s="340">
        <v>19.347092790578014</v>
      </c>
      <c r="G7" s="340">
        <v>34.631505099746306</v>
      </c>
      <c r="H7" s="340">
        <v>29.218433978618897</v>
      </c>
      <c r="I7" s="340">
        <v>29.198623105259976</v>
      </c>
      <c r="J7" s="96"/>
      <c r="K7" s="97"/>
    </row>
    <row r="8" spans="1:11" ht="12.75">
      <c r="A8" s="341" t="s">
        <v>558</v>
      </c>
      <c r="B8" s="125" t="s">
        <v>331</v>
      </c>
      <c r="C8" s="126">
        <v>1.6644759646238818</v>
      </c>
      <c r="D8" s="127">
        <v>2.6456253667832277</v>
      </c>
      <c r="E8" s="127">
        <v>2.3210426837902562</v>
      </c>
      <c r="F8" s="127">
        <v>1.961008518666743</v>
      </c>
      <c r="G8" s="127">
        <v>2.903347664190247</v>
      </c>
      <c r="H8" s="127">
        <v>3.2705704838036533</v>
      </c>
      <c r="I8" s="127">
        <v>2.6390482517060208</v>
      </c>
      <c r="J8" s="83"/>
      <c r="K8" s="79"/>
    </row>
    <row r="9" spans="1:11" ht="12.75">
      <c r="A9" s="341" t="s">
        <v>559</v>
      </c>
      <c r="B9" s="125" t="s">
        <v>560</v>
      </c>
      <c r="C9" s="126">
        <v>0.682817935368702</v>
      </c>
      <c r="D9" s="127">
        <v>1.3445343500545988</v>
      </c>
      <c r="E9" s="127">
        <v>1.0096843505082285</v>
      </c>
      <c r="F9" s="127">
        <v>0.6917843462352067</v>
      </c>
      <c r="G9" s="127">
        <v>1.7233005342591428</v>
      </c>
      <c r="H9" s="127">
        <v>1.0393592089633694</v>
      </c>
      <c r="I9" s="127">
        <v>1.9294643396340359</v>
      </c>
      <c r="J9" s="83"/>
      <c r="K9" s="79"/>
    </row>
    <row r="10" spans="1:11" ht="12.75">
      <c r="A10" s="341" t="s">
        <v>561</v>
      </c>
      <c r="B10" s="125" t="s">
        <v>562</v>
      </c>
      <c r="C10" s="126">
        <v>0.8732888962689593</v>
      </c>
      <c r="D10" s="127">
        <v>1.1118548020714372</v>
      </c>
      <c r="E10" s="127">
        <v>1.219009154881886</v>
      </c>
      <c r="F10" s="127">
        <v>0.9261906123149048</v>
      </c>
      <c r="G10" s="127">
        <v>1.1836448345955282</v>
      </c>
      <c r="H10" s="127">
        <v>0.9269960512375999</v>
      </c>
      <c r="I10" s="127">
        <v>1.1836463554562473</v>
      </c>
      <c r="J10" s="83"/>
      <c r="K10" s="79"/>
    </row>
    <row r="11" spans="1:11" ht="12.75">
      <c r="A11" s="341" t="s">
        <v>563</v>
      </c>
      <c r="B11" s="125" t="s">
        <v>564</v>
      </c>
      <c r="C11" s="126">
        <v>0.03339511649879791</v>
      </c>
      <c r="D11" s="127">
        <v>0.04417966100946107</v>
      </c>
      <c r="E11" s="127">
        <v>0.043096283253399995</v>
      </c>
      <c r="F11" s="127">
        <v>0.011434452003887714</v>
      </c>
      <c r="G11" s="127">
        <v>0.06475868395963376</v>
      </c>
      <c r="H11" s="127">
        <v>0.020064849593887442</v>
      </c>
      <c r="I11" s="127">
        <v>0.06340962618515611</v>
      </c>
      <c r="J11" s="83"/>
      <c r="K11" s="79"/>
    </row>
    <row r="12" spans="1:11" ht="12.75">
      <c r="A12" s="341" t="s">
        <v>565</v>
      </c>
      <c r="B12" s="125" t="s">
        <v>566</v>
      </c>
      <c r="C12" s="126">
        <v>0.0034319092054110223</v>
      </c>
      <c r="D12" s="127">
        <v>0.011781242935856286</v>
      </c>
      <c r="E12" s="127">
        <v>0.006156611893342856</v>
      </c>
      <c r="F12" s="127">
        <v>0</v>
      </c>
      <c r="G12" s="127">
        <v>0.007195409328848195</v>
      </c>
      <c r="H12" s="127">
        <v>0.02407781951266493</v>
      </c>
      <c r="I12" s="127">
        <v>0.018117036052901745</v>
      </c>
      <c r="J12" s="83"/>
      <c r="K12" s="79"/>
    </row>
    <row r="13" spans="1:11" ht="12.75">
      <c r="A13" s="341" t="s">
        <v>567</v>
      </c>
      <c r="B13" s="125" t="s">
        <v>335</v>
      </c>
      <c r="C13" s="126">
        <v>0.8326339718356426</v>
      </c>
      <c r="D13" s="127">
        <v>0.9491263840199228</v>
      </c>
      <c r="E13" s="127">
        <v>0.8896304185880427</v>
      </c>
      <c r="F13" s="127">
        <v>0.6574809902235436</v>
      </c>
      <c r="G13" s="127">
        <v>1.176449425266679</v>
      </c>
      <c r="H13" s="127">
        <v>0.9269960512375999</v>
      </c>
      <c r="I13" s="127">
        <v>0.9873784648831452</v>
      </c>
      <c r="J13" s="83"/>
      <c r="K13" s="79"/>
    </row>
    <row r="14" spans="1:11" ht="12.75">
      <c r="A14" s="341" t="s">
        <v>568</v>
      </c>
      <c r="B14" s="125" t="s">
        <v>569</v>
      </c>
      <c r="C14" s="126">
        <v>0.010031734600428452</v>
      </c>
      <c r="D14" s="127">
        <v>0.019880847454257486</v>
      </c>
      <c r="E14" s="127">
        <v>0.012313223786685711</v>
      </c>
      <c r="F14" s="127">
        <v>0</v>
      </c>
      <c r="G14" s="127">
        <v>0.02878163731539278</v>
      </c>
      <c r="H14" s="127">
        <v>0.016051879675109956</v>
      </c>
      <c r="I14" s="127">
        <v>0.03321456609698653</v>
      </c>
      <c r="J14" s="83"/>
      <c r="K14" s="79"/>
    </row>
    <row r="15" spans="1:11" ht="12.75">
      <c r="A15" s="341" t="s">
        <v>570</v>
      </c>
      <c r="B15" s="125" t="s">
        <v>571</v>
      </c>
      <c r="C15" s="126">
        <v>0.2748167294486095</v>
      </c>
      <c r="D15" s="127">
        <v>0.5065934462418203</v>
      </c>
      <c r="E15" s="127">
        <v>0.45866758605404345</v>
      </c>
      <c r="F15" s="127">
        <v>0.29729575210108056</v>
      </c>
      <c r="G15" s="127">
        <v>0.6475868395963376</v>
      </c>
      <c r="H15" s="127">
        <v>0.5176731195222961</v>
      </c>
      <c r="I15" s="127">
        <v>0.5374720695694185</v>
      </c>
      <c r="J15" s="83"/>
      <c r="K15" s="79"/>
    </row>
    <row r="16" spans="1:11" ht="27.6">
      <c r="A16" s="341" t="s">
        <v>572</v>
      </c>
      <c r="B16" s="125" t="s">
        <v>573</v>
      </c>
      <c r="C16" s="342">
        <v>0.015179598408544024</v>
      </c>
      <c r="D16" s="343">
        <v>0.022826158188221556</v>
      </c>
      <c r="E16" s="343">
        <v>0.04617458920007142</v>
      </c>
      <c r="F16" s="343">
        <v>0.02286890400777543</v>
      </c>
      <c r="G16" s="343">
        <v>0.01439081865769639</v>
      </c>
      <c r="H16" s="343">
        <v>0.012038909756332466</v>
      </c>
      <c r="I16" s="343">
        <v>0.015097530044084788</v>
      </c>
      <c r="J16" s="83"/>
      <c r="K16" s="79"/>
    </row>
    <row r="17" spans="1:11" ht="27.6">
      <c r="A17" s="341" t="s">
        <v>574</v>
      </c>
      <c r="B17" s="125" t="s">
        <v>575</v>
      </c>
      <c r="C17" s="342">
        <v>0.07972589077183566</v>
      </c>
      <c r="D17" s="343">
        <v>0.2135350282123952</v>
      </c>
      <c r="E17" s="343">
        <v>0.17854174490694283</v>
      </c>
      <c r="F17" s="343">
        <v>0.080041164027214</v>
      </c>
      <c r="G17" s="343">
        <v>0.30940260114047236</v>
      </c>
      <c r="H17" s="343">
        <v>0.1765706764262095</v>
      </c>
      <c r="I17" s="343">
        <v>0.26571652877589225</v>
      </c>
      <c r="J17" s="83"/>
      <c r="K17" s="79"/>
    </row>
    <row r="18" spans="1:11" ht="12.75">
      <c r="A18" s="341" t="s">
        <v>576</v>
      </c>
      <c r="B18" s="125" t="s">
        <v>337</v>
      </c>
      <c r="C18" s="126">
        <v>0.015443591424345276</v>
      </c>
      <c r="D18" s="127">
        <v>0.026507796605676644</v>
      </c>
      <c r="E18" s="127">
        <v>0.018469835680028565</v>
      </c>
      <c r="F18" s="127">
        <v>0.011434452003887714</v>
      </c>
      <c r="G18" s="127">
        <v>0.03237934197981688</v>
      </c>
      <c r="H18" s="127">
        <v>0.01605187967510997</v>
      </c>
      <c r="I18" s="127">
        <v>0.04529259013225436</v>
      </c>
      <c r="J18" s="83"/>
      <c r="K18" s="79"/>
    </row>
    <row r="19" spans="1:11" ht="12.75">
      <c r="A19" s="341" t="s">
        <v>577</v>
      </c>
      <c r="B19" s="125" t="s">
        <v>578</v>
      </c>
      <c r="C19" s="126">
        <v>0.5083185519243894</v>
      </c>
      <c r="D19" s="127">
        <v>0.8335229377118323</v>
      </c>
      <c r="E19" s="127">
        <v>0.8034378520812426</v>
      </c>
      <c r="F19" s="127">
        <v>0.4916814361671717</v>
      </c>
      <c r="G19" s="127">
        <v>0.9785756687233544</v>
      </c>
      <c r="H19" s="127">
        <v>0.7865421040803878</v>
      </c>
      <c r="I19" s="127">
        <v>0.9571834047949755</v>
      </c>
      <c r="J19" s="83"/>
      <c r="K19" s="79"/>
    </row>
    <row r="20" spans="1:11" s="88" customFormat="1" ht="14.4">
      <c r="A20" s="341" t="s">
        <v>579</v>
      </c>
      <c r="B20" s="125" t="s">
        <v>339</v>
      </c>
      <c r="C20" s="126">
        <v>0.49010303383413706</v>
      </c>
      <c r="D20" s="127">
        <v>0.5758082484899758</v>
      </c>
      <c r="E20" s="127">
        <v>0.6341310250143143</v>
      </c>
      <c r="F20" s="127">
        <v>0.4630953061574524</v>
      </c>
      <c r="G20" s="127">
        <v>0.5720350416434314</v>
      </c>
      <c r="H20" s="127">
        <v>0.5016212398471861</v>
      </c>
      <c r="I20" s="127">
        <v>0.637115767860378</v>
      </c>
      <c r="J20" s="96"/>
      <c r="K20" s="97"/>
    </row>
    <row r="21" spans="1:11" ht="12.75">
      <c r="A21" s="341" t="s">
        <v>580</v>
      </c>
      <c r="B21" s="125" t="s">
        <v>581</v>
      </c>
      <c r="C21" s="126">
        <v>0.32299545483224695</v>
      </c>
      <c r="D21" s="127">
        <v>0.22826158188221587</v>
      </c>
      <c r="E21" s="127">
        <v>0.2308729460003571</v>
      </c>
      <c r="F21" s="127">
        <v>0.29729575210108056</v>
      </c>
      <c r="G21" s="127">
        <v>0.2050691658721736</v>
      </c>
      <c r="H21" s="127">
        <v>0.2126874056952069</v>
      </c>
      <c r="I21" s="127">
        <v>0.2204239386436379</v>
      </c>
      <c r="J21" s="83"/>
      <c r="K21" s="79"/>
    </row>
    <row r="22" spans="1:11" ht="12.75">
      <c r="A22" s="341" t="s">
        <v>582</v>
      </c>
      <c r="B22" s="125" t="s">
        <v>583</v>
      </c>
      <c r="C22" s="126">
        <v>0.04091891744912045</v>
      </c>
      <c r="D22" s="127">
        <v>0.08541401128495808</v>
      </c>
      <c r="E22" s="127">
        <v>0.043096283253399995</v>
      </c>
      <c r="F22" s="127">
        <v>0.05145503401749471</v>
      </c>
      <c r="G22" s="127">
        <v>0.10073573060387472</v>
      </c>
      <c r="H22" s="127">
        <v>0.16854473658865454</v>
      </c>
      <c r="I22" s="127">
        <v>0.06944863820279003</v>
      </c>
      <c r="J22" s="83"/>
      <c r="K22" s="79"/>
    </row>
    <row r="23" spans="1:11" ht="12.75">
      <c r="A23" s="341" t="s">
        <v>584</v>
      </c>
      <c r="B23" s="125" t="s">
        <v>341</v>
      </c>
      <c r="C23" s="126">
        <v>15.531237105591142</v>
      </c>
      <c r="D23" s="127">
        <v>19.648167906274328</v>
      </c>
      <c r="E23" s="127">
        <v>18.032716235601224</v>
      </c>
      <c r="F23" s="127">
        <v>13.384026070550568</v>
      </c>
      <c r="G23" s="127">
        <v>24.683851702613726</v>
      </c>
      <c r="H23" s="127">
        <v>20.602587563003627</v>
      </c>
      <c r="I23" s="127">
        <v>19.596593997222055</v>
      </c>
      <c r="J23" s="83"/>
      <c r="K23" s="79"/>
    </row>
    <row r="24" spans="1:11" ht="15.6">
      <c r="A24" s="337" t="s">
        <v>312</v>
      </c>
      <c r="B24" s="338"/>
      <c r="C24" s="339">
        <v>103.8824396861756</v>
      </c>
      <c r="D24" s="340">
        <v>118.7564014487983</v>
      </c>
      <c r="E24" s="340">
        <v>128.44231562486527</v>
      </c>
      <c r="F24" s="340">
        <v>107.31804928248815</v>
      </c>
      <c r="G24" s="340">
        <v>120.56627871418036</v>
      </c>
      <c r="H24" s="340">
        <v>118.5912870397124</v>
      </c>
      <c r="I24" s="340">
        <v>113.90180566459323</v>
      </c>
      <c r="J24" s="83"/>
      <c r="K24" s="79"/>
    </row>
    <row r="25" spans="1:11" ht="27.6">
      <c r="A25" s="341" t="s">
        <v>585</v>
      </c>
      <c r="B25" s="125" t="s">
        <v>586</v>
      </c>
      <c r="C25" s="342">
        <v>1.2654505212410105</v>
      </c>
      <c r="D25" s="343">
        <v>1.6950263273963233</v>
      </c>
      <c r="E25" s="343">
        <v>1.6007190922691428</v>
      </c>
      <c r="F25" s="343">
        <v>1.337830884454862</v>
      </c>
      <c r="G25" s="343">
        <v>2.068680182043856</v>
      </c>
      <c r="H25" s="343">
        <v>1.8218883431249795</v>
      </c>
      <c r="I25" s="343">
        <v>1.567123618576001</v>
      </c>
      <c r="J25" s="83"/>
      <c r="K25" s="79"/>
    </row>
    <row r="26" spans="1:11" ht="12.75">
      <c r="A26" s="341" t="s">
        <v>587</v>
      </c>
      <c r="B26" s="125" t="s">
        <v>588</v>
      </c>
      <c r="C26" s="126">
        <v>8.40104974182803</v>
      </c>
      <c r="D26" s="127">
        <v>11.177454235393652</v>
      </c>
      <c r="E26" s="127">
        <v>10.066060445615568</v>
      </c>
      <c r="F26" s="127">
        <v>7.672517294608657</v>
      </c>
      <c r="G26" s="127">
        <v>14.635462574877227</v>
      </c>
      <c r="H26" s="127">
        <v>11.758001862018043</v>
      </c>
      <c r="I26" s="127">
        <v>10.779636451476538</v>
      </c>
      <c r="J26" s="83"/>
      <c r="K26" s="79"/>
    </row>
    <row r="27" spans="1:11" ht="12.75">
      <c r="A27" s="341" t="s">
        <v>589</v>
      </c>
      <c r="B27" s="125" t="s">
        <v>590</v>
      </c>
      <c r="C27" s="126">
        <v>6.375035342064982</v>
      </c>
      <c r="D27" s="127">
        <v>6.564361298322424</v>
      </c>
      <c r="E27" s="127">
        <v>6.670688986436981</v>
      </c>
      <c r="F27" s="127">
        <v>5.162655079755303</v>
      </c>
      <c r="G27" s="127">
        <v>7.249374898814556</v>
      </c>
      <c r="H27" s="127">
        <v>6.428777809881537</v>
      </c>
      <c r="I27" s="127">
        <v>6.727459387644181</v>
      </c>
      <c r="J27" s="83"/>
      <c r="K27" s="79"/>
    </row>
    <row r="28" spans="1:11" ht="12.75">
      <c r="A28" s="341" t="s">
        <v>591</v>
      </c>
      <c r="B28" s="125" t="s">
        <v>592</v>
      </c>
      <c r="C28" s="126">
        <v>25.355077206077436</v>
      </c>
      <c r="D28" s="127">
        <v>31.33368824327677</v>
      </c>
      <c r="E28" s="127">
        <v>34.246153656719635</v>
      </c>
      <c r="F28" s="127">
        <v>30.141215482248015</v>
      </c>
      <c r="G28" s="127">
        <v>31.073375186630937</v>
      </c>
      <c r="H28" s="127">
        <v>32.131850139651355</v>
      </c>
      <c r="I28" s="127">
        <v>28.72456066187571</v>
      </c>
      <c r="J28" s="83"/>
      <c r="K28" s="79"/>
    </row>
    <row r="29" spans="1:11" s="88" customFormat="1" ht="14.4">
      <c r="A29" s="341" t="s">
        <v>593</v>
      </c>
      <c r="B29" s="125" t="s">
        <v>594</v>
      </c>
      <c r="C29" s="126">
        <v>3.9657030833592226</v>
      </c>
      <c r="D29" s="127">
        <v>5.230871863520191</v>
      </c>
      <c r="E29" s="127">
        <v>6.058106103049373</v>
      </c>
      <c r="F29" s="127">
        <v>4.173574981419016</v>
      </c>
      <c r="G29" s="127">
        <v>6.206040546131568</v>
      </c>
      <c r="H29" s="127">
        <v>4.875758451314651</v>
      </c>
      <c r="I29" s="127">
        <v>4.4265958089256605</v>
      </c>
      <c r="J29" s="96"/>
      <c r="K29" s="97"/>
    </row>
    <row r="30" spans="1:11" ht="12.75">
      <c r="A30" s="341" t="s">
        <v>595</v>
      </c>
      <c r="B30" s="125" t="s">
        <v>596</v>
      </c>
      <c r="C30" s="126">
        <v>0.18981097836075458</v>
      </c>
      <c r="D30" s="127">
        <v>0.22237096041428742</v>
      </c>
      <c r="E30" s="127">
        <v>0.2216380281603428</v>
      </c>
      <c r="F30" s="127">
        <v>0.18866845806414728</v>
      </c>
      <c r="G30" s="127">
        <v>0.20147146120774945</v>
      </c>
      <c r="H30" s="127">
        <v>0.2568300748017593</v>
      </c>
      <c r="I30" s="127">
        <v>0.23250196267890572</v>
      </c>
      <c r="J30" s="83"/>
      <c r="K30" s="79"/>
    </row>
    <row r="31" spans="1:11" ht="12.75">
      <c r="A31" s="341" t="s">
        <v>597</v>
      </c>
      <c r="B31" s="125" t="s">
        <v>598</v>
      </c>
      <c r="C31" s="126">
        <v>0.001979947618506765</v>
      </c>
      <c r="D31" s="127">
        <v>0.0014726553669820357</v>
      </c>
      <c r="E31" s="127">
        <v>0.006156611893342856</v>
      </c>
      <c r="F31" s="127">
        <v>0</v>
      </c>
      <c r="G31" s="127">
        <v>0</v>
      </c>
      <c r="H31" s="127">
        <v>0</v>
      </c>
      <c r="I31" s="127">
        <v>0</v>
      </c>
      <c r="J31" s="83"/>
      <c r="K31" s="79"/>
    </row>
    <row r="32" spans="1:11" ht="12.75">
      <c r="A32" s="341" t="s">
        <v>599</v>
      </c>
      <c r="B32" s="125" t="s">
        <v>344</v>
      </c>
      <c r="C32" s="126">
        <v>16.00352061085871</v>
      </c>
      <c r="D32" s="127">
        <v>18.587119714363766</v>
      </c>
      <c r="E32" s="127">
        <v>21.480418895873218</v>
      </c>
      <c r="F32" s="127">
        <v>22.15425075753244</v>
      </c>
      <c r="G32" s="127">
        <v>14.991635336655214</v>
      </c>
      <c r="H32" s="127">
        <v>20.213329480882212</v>
      </c>
      <c r="I32" s="127">
        <v>15.65915816172474</v>
      </c>
      <c r="J32" s="83"/>
      <c r="K32" s="79"/>
    </row>
    <row r="33" spans="1:11" ht="12.75">
      <c r="A33" s="341" t="s">
        <v>600</v>
      </c>
      <c r="B33" s="125" t="s">
        <v>601</v>
      </c>
      <c r="C33" s="126">
        <v>0.6269834125268376</v>
      </c>
      <c r="D33" s="127">
        <v>0.5088024292922934</v>
      </c>
      <c r="E33" s="127">
        <v>0.5879564358142425</v>
      </c>
      <c r="F33" s="127">
        <v>0.5259847921788349</v>
      </c>
      <c r="G33" s="127">
        <v>0.4173337410731953</v>
      </c>
      <c r="H33" s="127">
        <v>0.38123214228386154</v>
      </c>
      <c r="I33" s="127">
        <v>0.5948426837369406</v>
      </c>
      <c r="J33" s="83"/>
      <c r="K33" s="79"/>
    </row>
    <row r="34" spans="1:11" ht="12.75">
      <c r="A34" s="341" t="s">
        <v>602</v>
      </c>
      <c r="B34" s="125" t="s">
        <v>603</v>
      </c>
      <c r="C34" s="126">
        <v>0.01570758444014605</v>
      </c>
      <c r="D34" s="127">
        <v>0.011781242935856286</v>
      </c>
      <c r="E34" s="127">
        <v>0.006156611893342856</v>
      </c>
      <c r="F34" s="127">
        <v>0.005717226001943857</v>
      </c>
      <c r="G34" s="127">
        <v>0.01439081865769639</v>
      </c>
      <c r="H34" s="127">
        <v>0.008025939837554978</v>
      </c>
      <c r="I34" s="127">
        <v>0.0211365420617187</v>
      </c>
      <c r="J34" s="83"/>
      <c r="K34" s="79"/>
    </row>
    <row r="35" spans="1:11" ht="12.75">
      <c r="A35" s="341" t="s">
        <v>604</v>
      </c>
      <c r="B35" s="125" t="s">
        <v>605</v>
      </c>
      <c r="C35" s="126">
        <v>0.2807565723041231</v>
      </c>
      <c r="D35" s="127">
        <v>0.2525603954374191</v>
      </c>
      <c r="E35" s="127">
        <v>0.3232221244004999</v>
      </c>
      <c r="F35" s="127">
        <v>0.18866845806414728</v>
      </c>
      <c r="G35" s="127">
        <v>0.22305768919429403</v>
      </c>
      <c r="H35" s="127">
        <v>0.15249285691354458</v>
      </c>
      <c r="I35" s="127">
        <v>0.31704813092578055</v>
      </c>
      <c r="J35" s="83"/>
      <c r="K35" s="79"/>
    </row>
    <row r="36" spans="1:11" ht="12.75">
      <c r="A36" s="341" t="s">
        <v>606</v>
      </c>
      <c r="B36" s="125" t="s">
        <v>346</v>
      </c>
      <c r="C36" s="126">
        <v>2.2043416819364627</v>
      </c>
      <c r="D36" s="127">
        <v>2.7339846888021495</v>
      </c>
      <c r="E36" s="127">
        <v>2.6134817487240425</v>
      </c>
      <c r="F36" s="127">
        <v>2.4355382768280833</v>
      </c>
      <c r="G36" s="127">
        <v>2.802611933586372</v>
      </c>
      <c r="H36" s="127">
        <v>3.001701499245562</v>
      </c>
      <c r="I36" s="127">
        <v>2.750769974032248</v>
      </c>
      <c r="J36" s="83"/>
      <c r="K36" s="79"/>
    </row>
    <row r="37" spans="1:11" ht="27.6">
      <c r="A37" s="341" t="s">
        <v>607</v>
      </c>
      <c r="B37" s="125" t="s">
        <v>608</v>
      </c>
      <c r="C37" s="342">
        <v>23.22650151967579</v>
      </c>
      <c r="D37" s="343">
        <v>21.64140694548451</v>
      </c>
      <c r="E37" s="343">
        <v>25.497608156279437</v>
      </c>
      <c r="F37" s="343">
        <v>16.745754959693556</v>
      </c>
      <c r="G37" s="343">
        <v>20.852296235002072</v>
      </c>
      <c r="H37" s="343">
        <v>18.624193393046326</v>
      </c>
      <c r="I37" s="343">
        <v>23.377015520260883</v>
      </c>
      <c r="J37" s="83"/>
      <c r="K37" s="79"/>
    </row>
    <row r="38" spans="1:11" s="8" customFormat="1" ht="12.75">
      <c r="A38" s="341" t="s">
        <v>609</v>
      </c>
      <c r="B38" s="125" t="s">
        <v>348</v>
      </c>
      <c r="C38" s="126">
        <v>0.026531298087977783</v>
      </c>
      <c r="D38" s="127">
        <v>0.04638864405993413</v>
      </c>
      <c r="E38" s="127">
        <v>0.024626447573371422</v>
      </c>
      <c r="F38" s="127">
        <v>0.011434452003887714</v>
      </c>
      <c r="G38" s="127">
        <v>0.09354032127502654</v>
      </c>
      <c r="H38" s="127">
        <v>0.008025939837554978</v>
      </c>
      <c r="I38" s="127">
        <v>0.07548765022042393</v>
      </c>
      <c r="J38" s="81"/>
      <c r="K38" s="82"/>
    </row>
    <row r="39" spans="1:11" s="8" customFormat="1" ht="27.6">
      <c r="A39" s="341" t="s">
        <v>610</v>
      </c>
      <c r="B39" s="125" t="s">
        <v>611</v>
      </c>
      <c r="C39" s="342">
        <v>0.9208076391130996</v>
      </c>
      <c r="D39" s="343">
        <v>1.35999723140791</v>
      </c>
      <c r="E39" s="343">
        <v>1.2497922143485996</v>
      </c>
      <c r="F39" s="343">
        <v>0.9719284203304557</v>
      </c>
      <c r="G39" s="343">
        <v>1.8384270835207137</v>
      </c>
      <c r="H39" s="343">
        <v>1.3644097723843462</v>
      </c>
      <c r="I39" s="343">
        <v>1.2681925237031222</v>
      </c>
      <c r="J39" s="81"/>
      <c r="K39" s="82"/>
    </row>
    <row r="40" spans="1:9" ht="12.75">
      <c r="A40" s="341" t="s">
        <v>612</v>
      </c>
      <c r="B40" s="125" t="s">
        <v>613</v>
      </c>
      <c r="C40" s="126">
        <v>3.3148283029024204</v>
      </c>
      <c r="D40" s="127">
        <v>3.510810394885173</v>
      </c>
      <c r="E40" s="127">
        <v>3.9587014474194557</v>
      </c>
      <c r="F40" s="127">
        <v>3.3617288891429893</v>
      </c>
      <c r="G40" s="127">
        <v>3.2523250166393844</v>
      </c>
      <c r="H40" s="127">
        <v>3.4752319496613047</v>
      </c>
      <c r="I40" s="127">
        <v>3.39392475391026</v>
      </c>
    </row>
    <row r="41" spans="1:9" ht="12.75">
      <c r="A41" s="341" t="s">
        <v>614</v>
      </c>
      <c r="B41" s="125" t="s">
        <v>615</v>
      </c>
      <c r="C41" s="126">
        <v>11.708354243780127</v>
      </c>
      <c r="D41" s="127">
        <v>13.878304178438706</v>
      </c>
      <c r="E41" s="127">
        <v>13.830828618394724</v>
      </c>
      <c r="F41" s="127">
        <v>12.240580870161798</v>
      </c>
      <c r="G41" s="127">
        <v>14.646255688870502</v>
      </c>
      <c r="H41" s="127">
        <v>14.089537384827763</v>
      </c>
      <c r="I41" s="127">
        <v>13.986351832840146</v>
      </c>
    </row>
    <row r="42" spans="1:9" ht="15.6">
      <c r="A42" s="337" t="s">
        <v>313</v>
      </c>
      <c r="B42" s="338"/>
      <c r="C42" s="339">
        <v>13.270268921765405</v>
      </c>
      <c r="D42" s="340">
        <v>13.488786833871957</v>
      </c>
      <c r="E42" s="340">
        <v>16.739827737999224</v>
      </c>
      <c r="F42" s="340">
        <v>12.446401006231756</v>
      </c>
      <c r="G42" s="340">
        <v>12.30774765699489</v>
      </c>
      <c r="H42" s="340">
        <v>12.283700921377894</v>
      </c>
      <c r="I42" s="340">
        <v>12.748354369225195</v>
      </c>
    </row>
    <row r="43" spans="1:9" ht="12.75">
      <c r="A43" s="341" t="s">
        <v>616</v>
      </c>
      <c r="B43" s="125" t="s">
        <v>617</v>
      </c>
      <c r="C43" s="126">
        <v>3.689170399307917</v>
      </c>
      <c r="D43" s="127">
        <v>3.2560410163972784</v>
      </c>
      <c r="E43" s="127">
        <v>3.9802495890461564</v>
      </c>
      <c r="F43" s="127">
        <v>3.321708307129381</v>
      </c>
      <c r="G43" s="127">
        <v>3.014876508787394</v>
      </c>
      <c r="H43" s="127">
        <v>2.644547176474365</v>
      </c>
      <c r="I43" s="127">
        <v>3.1735008152666224</v>
      </c>
    </row>
    <row r="44" spans="1:9" ht="12.75">
      <c r="A44" s="341" t="s">
        <v>618</v>
      </c>
      <c r="B44" s="125" t="s">
        <v>619</v>
      </c>
      <c r="C44" s="126">
        <v>0</v>
      </c>
      <c r="D44" s="127">
        <v>0</v>
      </c>
      <c r="E44" s="127">
        <v>0</v>
      </c>
      <c r="F44" s="127">
        <v>0</v>
      </c>
      <c r="G44" s="127">
        <v>0</v>
      </c>
      <c r="H44" s="127">
        <v>0</v>
      </c>
      <c r="I44" s="127">
        <v>0</v>
      </c>
    </row>
    <row r="45" spans="1:9" ht="12.75">
      <c r="A45" s="341" t="s">
        <v>620</v>
      </c>
      <c r="B45" s="125" t="s">
        <v>621</v>
      </c>
      <c r="C45" s="126">
        <v>0.057550477444568725</v>
      </c>
      <c r="D45" s="127">
        <v>0.04712497174342514</v>
      </c>
      <c r="E45" s="127">
        <v>0.06464442488009998</v>
      </c>
      <c r="F45" s="127">
        <v>0.04573780801555086</v>
      </c>
      <c r="G45" s="127">
        <v>0.03957475130866507</v>
      </c>
      <c r="H45" s="127">
        <v>0.04815563902532986</v>
      </c>
      <c r="I45" s="127">
        <v>0.03623407210580349</v>
      </c>
    </row>
    <row r="46" spans="1:9" ht="12.75">
      <c r="A46" s="341" t="s">
        <v>622</v>
      </c>
      <c r="B46" s="125" t="s">
        <v>623</v>
      </c>
      <c r="C46" s="126">
        <v>0</v>
      </c>
      <c r="D46" s="127">
        <v>0</v>
      </c>
      <c r="E46" s="127">
        <v>0</v>
      </c>
      <c r="F46" s="127">
        <v>0</v>
      </c>
      <c r="G46" s="127">
        <v>0</v>
      </c>
      <c r="H46" s="127">
        <v>0</v>
      </c>
      <c r="I46" s="127">
        <v>0</v>
      </c>
    </row>
    <row r="47" spans="1:9" ht="12.75">
      <c r="A47" s="341" t="s">
        <v>624</v>
      </c>
      <c r="B47" s="125" t="s">
        <v>352</v>
      </c>
      <c r="C47" s="126">
        <v>1.8950738639258404</v>
      </c>
      <c r="D47" s="127">
        <v>1.8791082482690775</v>
      </c>
      <c r="E47" s="127">
        <v>2.2902596243235425</v>
      </c>
      <c r="F47" s="127">
        <v>1.7094505745812132</v>
      </c>
      <c r="G47" s="127">
        <v>1.665737259628357</v>
      </c>
      <c r="H47" s="127">
        <v>1.6372917268612155</v>
      </c>
      <c r="I47" s="127">
        <v>1.9264448336252191</v>
      </c>
    </row>
    <row r="48" spans="1:9" ht="12.75">
      <c r="A48" s="341" t="s">
        <v>625</v>
      </c>
      <c r="B48" s="125" t="s">
        <v>353</v>
      </c>
      <c r="C48" s="126">
        <v>7.542412457936013</v>
      </c>
      <c r="D48" s="127">
        <v>8.154092766979533</v>
      </c>
      <c r="E48" s="127">
        <v>10.232288966735826</v>
      </c>
      <c r="F48" s="127">
        <v>7.255159796466755</v>
      </c>
      <c r="G48" s="127">
        <v>7.443650950693457</v>
      </c>
      <c r="H48" s="127">
        <v>7.801213522103435</v>
      </c>
      <c r="I48" s="127">
        <v>7.452140829760252</v>
      </c>
    </row>
    <row r="49" spans="1:9" ht="12.75">
      <c r="A49" s="344" t="s">
        <v>626</v>
      </c>
      <c r="B49" s="128" t="s">
        <v>330</v>
      </c>
      <c r="C49" s="129">
        <v>0.06322632728428536</v>
      </c>
      <c r="D49" s="130">
        <v>0.10455853105572453</v>
      </c>
      <c r="E49" s="130">
        <v>0.08619256650679999</v>
      </c>
      <c r="F49" s="130">
        <v>0.05717226001943857</v>
      </c>
      <c r="G49" s="130">
        <v>0.12951736791926752</v>
      </c>
      <c r="H49" s="130">
        <v>0.1083501878069922</v>
      </c>
      <c r="I49" s="130">
        <v>0.12379974636149527</v>
      </c>
    </row>
    <row r="50" spans="1:9" ht="12.75">
      <c r="A50" s="341" t="s">
        <v>627</v>
      </c>
      <c r="B50" s="125" t="s">
        <v>628</v>
      </c>
      <c r="C50" s="126">
        <v>0.022835395866766948</v>
      </c>
      <c r="D50" s="127">
        <v>0.047861299426916165</v>
      </c>
      <c r="E50" s="127">
        <v>0.08619256650679999</v>
      </c>
      <c r="F50" s="127">
        <v>0.05717226001943857</v>
      </c>
      <c r="G50" s="127">
        <v>0.01439081865769639</v>
      </c>
      <c r="H50" s="127">
        <v>0.044142669106552374</v>
      </c>
      <c r="I50" s="127">
        <v>0.03623407210580349</v>
      </c>
    </row>
    <row r="51" spans="1:9" ht="12.75">
      <c r="A51" s="190" t="s">
        <v>545</v>
      </c>
      <c r="B51" s="191"/>
      <c r="C51" s="192"/>
      <c r="D51" s="192"/>
      <c r="E51" s="192"/>
      <c r="F51" s="192"/>
      <c r="G51" s="192"/>
      <c r="H51" s="192"/>
      <c r="I51" s="192"/>
    </row>
    <row r="52" spans="1:9" ht="12.75">
      <c r="A52" s="190" t="s">
        <v>546</v>
      </c>
      <c r="B52" s="191"/>
      <c r="C52" s="192"/>
      <c r="D52" s="192"/>
      <c r="E52" s="192"/>
      <c r="F52" s="192"/>
      <c r="G52" s="192"/>
      <c r="H52" s="192"/>
      <c r="I52" s="192"/>
    </row>
  </sheetData>
  <conditionalFormatting sqref="D5:F50">
    <cfRule type="cellIs" priority="5" dxfId="1" operator="lessThan" stopIfTrue="1">
      <formula>$C5*0.95</formula>
    </cfRule>
    <cfRule type="cellIs" priority="6" dxfId="0" operator="greaterThan" stopIfTrue="1">
      <formula>$C5*1.05</formula>
    </cfRule>
  </conditionalFormatting>
  <conditionalFormatting sqref="G5:G50">
    <cfRule type="cellIs" priority="3" dxfId="1" operator="lessThan" stopIfTrue="1">
      <formula>$C5*0.95</formula>
    </cfRule>
    <cfRule type="cellIs" priority="4" dxfId="0" operator="greaterThan" stopIfTrue="1">
      <formula>$C5*1.05</formula>
    </cfRule>
  </conditionalFormatting>
  <conditionalFormatting sqref="H5:I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topLeftCell="A43">
      <selection activeCell="O88" sqref="O88"/>
    </sheetView>
  </sheetViews>
  <sheetFormatPr defaultColWidth="9.140625" defaultRowHeight="12.75"/>
  <cols>
    <col min="1" max="1" width="31.00390625" style="74" customWidth="1"/>
    <col min="2" max="5" width="9.28125" style="74" customWidth="1"/>
    <col min="6" max="6" width="11.140625" style="74" bestFit="1" customWidth="1"/>
    <col min="7" max="7" width="9.8515625" style="74" bestFit="1" customWidth="1"/>
    <col min="8" max="8" width="10.8515625" style="74" bestFit="1" customWidth="1"/>
    <col min="9" max="11" width="11.140625" style="74" bestFit="1" customWidth="1"/>
    <col min="12" max="12" width="10.140625" style="74" bestFit="1" customWidth="1"/>
    <col min="13" max="13" width="1.7109375" style="74" customWidth="1"/>
    <col min="14" max="16384" width="9.140625" style="74" customWidth="1"/>
  </cols>
  <sheetData>
    <row r="1" spans="1:13" s="8" customFormat="1" ht="20.25" customHeight="1">
      <c r="A1" s="189" t="s">
        <v>113</v>
      </c>
      <c r="B1" s="121"/>
      <c r="C1" s="122"/>
      <c r="D1" s="122"/>
      <c r="E1" s="122"/>
      <c r="F1" s="122"/>
      <c r="G1" s="122"/>
      <c r="H1" s="122"/>
      <c r="I1" s="122"/>
      <c r="J1" s="122"/>
      <c r="K1" s="122"/>
      <c r="L1" s="122"/>
      <c r="M1" s="122"/>
    </row>
    <row r="2" spans="1:13" s="8" customFormat="1" ht="20.25" customHeight="1">
      <c r="A2" s="133" t="s">
        <v>90</v>
      </c>
      <c r="B2" s="191"/>
      <c r="C2" s="192"/>
      <c r="D2" s="192"/>
      <c r="E2" s="192"/>
      <c r="F2" s="192"/>
      <c r="G2" s="192"/>
      <c r="H2" s="192"/>
      <c r="I2" s="192"/>
      <c r="J2" s="192"/>
      <c r="K2" s="192"/>
      <c r="L2" s="192"/>
      <c r="M2" s="192"/>
    </row>
    <row r="3" spans="1:13" s="8" customFormat="1" ht="12.75">
      <c r="A3" s="291" t="s">
        <v>316</v>
      </c>
      <c r="B3" s="191"/>
      <c r="C3" s="192"/>
      <c r="D3" s="192"/>
      <c r="E3" s="192"/>
      <c r="F3" s="192"/>
      <c r="G3" s="192"/>
      <c r="H3" s="192"/>
      <c r="I3" s="192"/>
      <c r="J3" s="192"/>
      <c r="K3" s="192"/>
      <c r="L3" s="192"/>
      <c r="M3" s="192"/>
    </row>
    <row r="4" spans="1:13" s="71" customFormat="1" ht="18.75" customHeight="1">
      <c r="A4" s="189"/>
      <c r="B4" s="206" t="s">
        <v>478</v>
      </c>
      <c r="C4" s="206" t="s">
        <v>479</v>
      </c>
      <c r="D4" s="206" t="s">
        <v>480</v>
      </c>
      <c r="E4" s="206" t="s">
        <v>481</v>
      </c>
      <c r="F4" s="206" t="s">
        <v>638</v>
      </c>
      <c r="G4" s="206" t="s">
        <v>639</v>
      </c>
      <c r="H4" s="206" t="s">
        <v>640</v>
      </c>
      <c r="I4" s="206" t="s">
        <v>641</v>
      </c>
      <c r="J4" s="206" t="s">
        <v>642</v>
      </c>
      <c r="K4" s="206" t="s">
        <v>643</v>
      </c>
      <c r="L4" s="206" t="s">
        <v>644</v>
      </c>
      <c r="M4" s="189"/>
    </row>
    <row r="5" spans="1:13" s="78" customFormat="1" ht="14.4">
      <c r="A5" s="208" t="s">
        <v>234</v>
      </c>
      <c r="B5" s="207">
        <v>186391.25</v>
      </c>
      <c r="C5" s="207">
        <v>188623.5</v>
      </c>
      <c r="D5" s="207">
        <v>195587</v>
      </c>
      <c r="E5" s="207">
        <v>203500</v>
      </c>
      <c r="F5" s="207">
        <v>211443.75</v>
      </c>
      <c r="G5" s="207">
        <v>218269</v>
      </c>
      <c r="H5" s="207">
        <v>227864.25</v>
      </c>
      <c r="I5" s="207">
        <v>229163.5</v>
      </c>
      <c r="J5" s="207">
        <v>224589.25</v>
      </c>
      <c r="K5" s="207">
        <v>216787.5</v>
      </c>
      <c r="L5" s="207">
        <v>207989.5</v>
      </c>
      <c r="M5" s="207"/>
    </row>
    <row r="6" spans="1:13" s="78" customFormat="1" ht="14.4">
      <c r="A6" s="208" t="s">
        <v>235</v>
      </c>
      <c r="B6" s="207">
        <v>48380</v>
      </c>
      <c r="C6" s="207">
        <v>48726</v>
      </c>
      <c r="D6" s="207">
        <v>50007.5</v>
      </c>
      <c r="E6" s="207">
        <v>51175.5</v>
      </c>
      <c r="F6" s="207">
        <v>52365</v>
      </c>
      <c r="G6" s="207">
        <v>53706.25</v>
      </c>
      <c r="H6" s="207">
        <v>54437.5</v>
      </c>
      <c r="I6" s="207">
        <v>54332.25</v>
      </c>
      <c r="J6" s="207">
        <v>53461.25</v>
      </c>
      <c r="K6" s="207">
        <v>51245.75</v>
      </c>
      <c r="L6" s="207">
        <v>50350</v>
      </c>
      <c r="M6" s="207"/>
    </row>
    <row r="7" spans="1:13" s="78" customFormat="1" ht="14.4">
      <c r="A7" s="208" t="s">
        <v>41</v>
      </c>
      <c r="B7" s="207">
        <v>8871</v>
      </c>
      <c r="C7" s="207">
        <v>8716.25</v>
      </c>
      <c r="D7" s="207">
        <v>8788</v>
      </c>
      <c r="E7" s="207">
        <v>8857</v>
      </c>
      <c r="F7" s="207">
        <v>9092.5</v>
      </c>
      <c r="G7" s="207">
        <v>9553</v>
      </c>
      <c r="H7" s="207">
        <v>9599.25</v>
      </c>
      <c r="I7" s="207">
        <v>9349</v>
      </c>
      <c r="J7" s="207">
        <v>9097.5</v>
      </c>
      <c r="K7" s="207">
        <v>8497</v>
      </c>
      <c r="L7" s="207">
        <v>8497.25</v>
      </c>
      <c r="M7" s="207"/>
    </row>
    <row r="8" spans="1:13" s="78" customFormat="1" ht="14.4">
      <c r="A8" s="208" t="s">
        <v>42</v>
      </c>
      <c r="B8" s="207">
        <v>4952</v>
      </c>
      <c r="C8" s="207">
        <v>4897</v>
      </c>
      <c r="D8" s="207">
        <v>4934</v>
      </c>
      <c r="E8" s="207">
        <v>5059.5</v>
      </c>
      <c r="F8" s="207">
        <v>5241</v>
      </c>
      <c r="G8" s="207">
        <v>5406.5</v>
      </c>
      <c r="H8" s="207">
        <v>5467.5</v>
      </c>
      <c r="I8" s="207">
        <v>5267.75</v>
      </c>
      <c r="J8" s="207">
        <v>5110.75</v>
      </c>
      <c r="K8" s="207">
        <v>4896.75</v>
      </c>
      <c r="L8" s="207">
        <v>4949.75</v>
      </c>
      <c r="M8" s="207"/>
    </row>
    <row r="9" spans="1:13" s="78" customFormat="1" ht="14.4">
      <c r="A9" s="208" t="s">
        <v>43</v>
      </c>
      <c r="B9" s="207">
        <v>10984.25</v>
      </c>
      <c r="C9" s="207">
        <v>11061</v>
      </c>
      <c r="D9" s="207">
        <v>11317.25</v>
      </c>
      <c r="E9" s="207">
        <v>11604.75</v>
      </c>
      <c r="F9" s="207">
        <v>11968.5</v>
      </c>
      <c r="G9" s="207">
        <v>12494.25</v>
      </c>
      <c r="H9" s="207">
        <v>12921.25</v>
      </c>
      <c r="I9" s="207">
        <v>13301.5</v>
      </c>
      <c r="J9" s="207">
        <v>13316.25</v>
      </c>
      <c r="K9" s="207">
        <v>12731.5</v>
      </c>
      <c r="L9" s="207">
        <v>12304.25</v>
      </c>
      <c r="M9" s="207"/>
    </row>
    <row r="10" spans="1:13" s="78" customFormat="1" ht="14.4">
      <c r="A10" s="208" t="s">
        <v>44</v>
      </c>
      <c r="B10" s="207">
        <v>9122.5</v>
      </c>
      <c r="C10" s="207">
        <v>9218</v>
      </c>
      <c r="D10" s="207">
        <v>9695.25</v>
      </c>
      <c r="E10" s="207">
        <v>9927.75</v>
      </c>
      <c r="F10" s="207">
        <v>10034.5</v>
      </c>
      <c r="G10" s="207">
        <v>10143.5</v>
      </c>
      <c r="H10" s="207">
        <v>9934.25</v>
      </c>
      <c r="I10" s="207">
        <v>9752.25</v>
      </c>
      <c r="J10" s="207">
        <v>9567.5</v>
      </c>
      <c r="K10" s="207">
        <v>9381.25</v>
      </c>
      <c r="L10" s="207">
        <v>9628.5</v>
      </c>
      <c r="M10" s="207"/>
    </row>
    <row r="11" spans="1:13" s="78" customFormat="1" ht="14.4">
      <c r="A11" s="208" t="s">
        <v>45</v>
      </c>
      <c r="B11" s="207">
        <v>14450.25</v>
      </c>
      <c r="C11" s="207">
        <v>14833.75</v>
      </c>
      <c r="D11" s="207">
        <v>15273</v>
      </c>
      <c r="E11" s="207">
        <v>15726.5</v>
      </c>
      <c r="F11" s="207">
        <v>16028.5</v>
      </c>
      <c r="G11" s="207">
        <v>16109</v>
      </c>
      <c r="H11" s="207">
        <v>16515.25</v>
      </c>
      <c r="I11" s="207">
        <v>16661.75</v>
      </c>
      <c r="J11" s="207">
        <v>16369.25</v>
      </c>
      <c r="K11" s="207">
        <v>15739.25</v>
      </c>
      <c r="L11" s="207">
        <v>14970.25</v>
      </c>
      <c r="M11" s="207"/>
    </row>
    <row r="13" spans="1:13" s="8" customFormat="1" ht="20.25" customHeight="1">
      <c r="A13" s="189" t="s">
        <v>92</v>
      </c>
      <c r="B13" s="121"/>
      <c r="C13" s="122"/>
      <c r="D13" s="122"/>
      <c r="E13" s="122"/>
      <c r="F13" s="122"/>
      <c r="G13" s="122"/>
      <c r="H13" s="122"/>
      <c r="I13" s="122"/>
      <c r="J13" s="122"/>
      <c r="K13" s="122"/>
      <c r="L13" s="122"/>
      <c r="M13" s="122"/>
    </row>
    <row r="44" spans="1:13" s="8" customFormat="1" ht="20.25" customHeight="1">
      <c r="A44" s="189" t="s">
        <v>91</v>
      </c>
      <c r="B44" s="121"/>
      <c r="C44" s="122"/>
      <c r="D44" s="122"/>
      <c r="E44" s="122"/>
      <c r="F44" s="122"/>
      <c r="G44" s="122"/>
      <c r="H44" s="122"/>
      <c r="I44" s="122"/>
      <c r="J44" s="122"/>
      <c r="K44" s="122"/>
      <c r="L44" s="122"/>
      <c r="M44" s="122"/>
    </row>
  </sheetData>
  <printOptions/>
  <pageMargins left="0.75" right="0.75" top="1" bottom="1" header="0.5" footer="0.5"/>
  <pageSetup horizontalDpi="600" verticalDpi="600" orientation="portrait" paperSize="9" scale="5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showGridLines="0" workbookViewId="0" topLeftCell="A1">
      <selection activeCell="A1" sqref="A1:K31"/>
    </sheetView>
  </sheetViews>
  <sheetFormatPr defaultColWidth="9.140625" defaultRowHeight="12.75"/>
  <cols>
    <col min="1" max="1" width="21.7109375" style="7" customWidth="1"/>
    <col min="2" max="2" width="15.28125" style="7" bestFit="1" customWidth="1"/>
    <col min="3" max="3" width="8.140625" style="7" customWidth="1"/>
    <col min="4" max="4" width="15.28125" style="7" bestFit="1" customWidth="1"/>
    <col min="5" max="5" width="8.140625" style="7" customWidth="1"/>
    <col min="6" max="6" width="15.28125" style="7" bestFit="1" customWidth="1"/>
    <col min="7" max="7" width="8.140625" style="7" customWidth="1"/>
    <col min="8" max="8" width="15.28125" style="7" bestFit="1" customWidth="1"/>
    <col min="9" max="9" width="8.140625" style="7" customWidth="1"/>
    <col min="10" max="10" width="15.28125" style="7" customWidth="1"/>
    <col min="11" max="11" width="9.57421875" style="7" customWidth="1"/>
    <col min="12" max="14" width="9.28125" style="7" customWidth="1"/>
    <col min="15" max="15" width="11.8515625" style="7" bestFit="1" customWidth="1"/>
    <col min="16" max="22" width="11.8515625" style="7" customWidth="1"/>
    <col min="23" max="23" width="12.8515625" style="7" bestFit="1" customWidth="1"/>
    <col min="24" max="24" width="12.8515625" style="7" customWidth="1"/>
    <col min="25" max="25" width="11.8515625" style="7" bestFit="1" customWidth="1"/>
    <col min="26" max="26" width="10.8515625" style="7" bestFit="1" customWidth="1"/>
    <col min="27" max="27" width="12.8515625" style="7" bestFit="1" customWidth="1"/>
    <col min="28" max="16384" width="9.140625" style="7" customWidth="1"/>
  </cols>
  <sheetData>
    <row r="1" spans="1:11" s="8" customFormat="1" ht="18">
      <c r="A1" s="370" t="s">
        <v>645</v>
      </c>
      <c r="B1" s="371"/>
      <c r="C1" s="372"/>
      <c r="D1" s="372"/>
      <c r="E1" s="372"/>
      <c r="F1" s="372"/>
      <c r="G1" s="372"/>
      <c r="H1" s="372"/>
      <c r="I1" s="372"/>
      <c r="J1" s="372"/>
      <c r="K1" s="372"/>
    </row>
    <row r="2" spans="1:11" s="8" customFormat="1" ht="12.75">
      <c r="A2" s="373" t="s">
        <v>316</v>
      </c>
      <c r="B2" s="374"/>
      <c r="C2" s="375"/>
      <c r="D2" s="375"/>
      <c r="E2" s="375"/>
      <c r="F2" s="375"/>
      <c r="G2" s="375"/>
      <c r="H2" s="375"/>
      <c r="I2" s="375"/>
      <c r="J2" s="375"/>
      <c r="K2" s="375"/>
    </row>
    <row r="3" spans="1:11" s="380" customFormat="1" ht="18">
      <c r="A3" s="376" t="s">
        <v>96</v>
      </c>
      <c r="B3" s="377"/>
      <c r="C3" s="378"/>
      <c r="D3" s="377"/>
      <c r="E3" s="378"/>
      <c r="F3" s="377"/>
      <c r="G3" s="378"/>
      <c r="H3" s="377"/>
      <c r="I3" s="378"/>
      <c r="J3" s="377"/>
      <c r="K3" s="379"/>
    </row>
    <row r="4" spans="1:31" s="8" customFormat="1" ht="14.4">
      <c r="A4" s="381" t="s">
        <v>370</v>
      </c>
      <c r="B4" s="382" t="s">
        <v>242</v>
      </c>
      <c r="C4" s="382"/>
      <c r="D4" s="382" t="s">
        <v>278</v>
      </c>
      <c r="E4" s="382"/>
      <c r="F4" s="382" t="s">
        <v>365</v>
      </c>
      <c r="G4" s="382"/>
      <c r="H4" s="382" t="s">
        <v>279</v>
      </c>
      <c r="I4" s="382"/>
      <c r="J4" s="382" t="s">
        <v>280</v>
      </c>
      <c r="K4" s="383"/>
      <c r="N4" s="85"/>
      <c r="O4" s="85"/>
      <c r="P4" s="85"/>
      <c r="Q4" s="85"/>
      <c r="R4" s="85"/>
      <c r="S4" s="85"/>
      <c r="T4" s="85"/>
      <c r="U4" s="85"/>
      <c r="V4" s="85"/>
      <c r="W4" s="85"/>
      <c r="X4" s="85"/>
      <c r="Y4" s="85"/>
      <c r="Z4" s="85"/>
      <c r="AA4" s="85"/>
      <c r="AB4" s="85"/>
      <c r="AC4" s="85"/>
      <c r="AD4" s="85"/>
      <c r="AE4" s="85"/>
    </row>
    <row r="5" spans="1:31" ht="12.75">
      <c r="A5" s="384"/>
      <c r="B5" s="385" t="s">
        <v>309</v>
      </c>
      <c r="C5" s="386" t="s">
        <v>97</v>
      </c>
      <c r="D5" s="387" t="s">
        <v>309</v>
      </c>
      <c r="E5" s="388" t="s">
        <v>97</v>
      </c>
      <c r="F5" s="387" t="s">
        <v>309</v>
      </c>
      <c r="G5" s="388" t="s">
        <v>97</v>
      </c>
      <c r="H5" s="387" t="s">
        <v>309</v>
      </c>
      <c r="I5" s="388" t="s">
        <v>97</v>
      </c>
      <c r="J5" s="387" t="s">
        <v>309</v>
      </c>
      <c r="K5" s="388" t="s">
        <v>97</v>
      </c>
      <c r="R5" s="86"/>
      <c r="S5" s="86"/>
      <c r="T5" s="86"/>
      <c r="U5" s="86"/>
      <c r="V5" s="86"/>
      <c r="W5" s="86"/>
      <c r="X5" s="86"/>
      <c r="Y5" s="86"/>
      <c r="Z5" s="86"/>
      <c r="AA5" s="86"/>
      <c r="AB5" s="86"/>
      <c r="AC5" s="86"/>
      <c r="AD5" s="86"/>
      <c r="AE5" s="86"/>
    </row>
    <row r="6" spans="1:31" ht="12.75">
      <c r="A6" s="389" t="s">
        <v>360</v>
      </c>
      <c r="B6" s="390">
        <v>97923.44957387565</v>
      </c>
      <c r="C6" s="391"/>
      <c r="D6" s="392">
        <v>50096.36909316042</v>
      </c>
      <c r="E6" s="393"/>
      <c r="F6" s="392">
        <v>87581.51040030037</v>
      </c>
      <c r="G6" s="393"/>
      <c r="H6" s="392">
        <v>73230.51535015201</v>
      </c>
      <c r="I6" s="393"/>
      <c r="J6" s="392">
        <v>104078.07729763925</v>
      </c>
      <c r="K6" s="393"/>
      <c r="L6" s="86"/>
      <c r="M6" s="86"/>
      <c r="U6" s="86"/>
      <c r="V6" s="86"/>
      <c r="W6" s="86"/>
      <c r="X6" s="86"/>
      <c r="Y6" s="86"/>
      <c r="Z6" s="86"/>
      <c r="AA6" s="86"/>
      <c r="AB6" s="86"/>
      <c r="AC6" s="86"/>
      <c r="AD6" s="86"/>
      <c r="AE6" s="86"/>
    </row>
    <row r="7" spans="1:23" ht="12.75">
      <c r="A7" s="394" t="s">
        <v>361</v>
      </c>
      <c r="B7" s="395">
        <v>31325.513668734493</v>
      </c>
      <c r="C7" s="396">
        <v>0.3198979795447445</v>
      </c>
      <c r="D7" s="397">
        <v>23184.162416968935</v>
      </c>
      <c r="E7" s="398">
        <v>0.46279127283366794</v>
      </c>
      <c r="F7" s="397">
        <v>33365.683033815534</v>
      </c>
      <c r="G7" s="398">
        <v>0.38096720279559265</v>
      </c>
      <c r="H7" s="397">
        <v>29091.289045825666</v>
      </c>
      <c r="I7" s="398">
        <v>0.3972563747056203</v>
      </c>
      <c r="J7" s="397">
        <v>35648.960854515186</v>
      </c>
      <c r="K7" s="398">
        <v>0.34252132418402964</v>
      </c>
      <c r="L7" s="86"/>
      <c r="M7" s="86"/>
      <c r="N7" s="86"/>
      <c r="O7" s="86"/>
      <c r="P7" s="86"/>
      <c r="Q7" s="86"/>
      <c r="R7" s="86"/>
      <c r="S7" s="86"/>
      <c r="T7" s="86"/>
      <c r="U7" s="86"/>
      <c r="V7" s="86"/>
      <c r="W7" s="86"/>
    </row>
    <row r="8" spans="1:31" ht="12.75">
      <c r="A8" s="399"/>
      <c r="B8" s="400"/>
      <c r="C8" s="401"/>
      <c r="D8" s="402"/>
      <c r="E8" s="403"/>
      <c r="F8" s="402"/>
      <c r="G8" s="403"/>
      <c r="H8" s="402"/>
      <c r="I8" s="403"/>
      <c r="J8" s="402"/>
      <c r="K8" s="403"/>
      <c r="L8" s="86"/>
      <c r="M8" s="86"/>
      <c r="N8" s="86"/>
      <c r="O8" s="86"/>
      <c r="P8" s="86"/>
      <c r="Q8" s="86"/>
      <c r="R8" s="86"/>
      <c r="S8" s="86"/>
      <c r="T8" s="86"/>
      <c r="U8" s="86"/>
      <c r="V8" s="86"/>
      <c r="W8" s="86"/>
      <c r="X8" s="86"/>
      <c r="Y8" s="86"/>
      <c r="Z8" s="86"/>
      <c r="AA8" s="86"/>
      <c r="AB8" s="86"/>
      <c r="AC8" s="86"/>
      <c r="AD8" s="86"/>
      <c r="AE8" s="86"/>
    </row>
    <row r="9" spans="1:31" ht="12.75">
      <c r="A9" s="404" t="s">
        <v>98</v>
      </c>
      <c r="B9" s="405" t="s">
        <v>359</v>
      </c>
      <c r="C9" s="401">
        <v>0.16166141073079612</v>
      </c>
      <c r="D9" s="406" t="s">
        <v>242</v>
      </c>
      <c r="E9" s="401">
        <v>0.42464580225783394</v>
      </c>
      <c r="F9" s="406" t="s">
        <v>364</v>
      </c>
      <c r="G9" s="401">
        <v>0.3274690250064068</v>
      </c>
      <c r="H9" s="406" t="s">
        <v>365</v>
      </c>
      <c r="I9" s="401">
        <v>0.25095171199936256</v>
      </c>
      <c r="J9" s="406" t="s">
        <v>365</v>
      </c>
      <c r="K9" s="403">
        <v>0.2716568288969821</v>
      </c>
      <c r="L9" s="86"/>
      <c r="M9" s="86"/>
      <c r="N9" s="86"/>
      <c r="O9" s="86"/>
      <c r="P9" s="86"/>
      <c r="Q9" s="86"/>
      <c r="R9" s="86"/>
      <c r="S9" s="86"/>
      <c r="T9" s="86"/>
      <c r="U9" s="86"/>
      <c r="V9" s="86"/>
      <c r="W9" s="86"/>
      <c r="X9" s="86"/>
      <c r="Y9" s="86"/>
      <c r="Z9" s="86"/>
      <c r="AA9" s="86"/>
      <c r="AB9" s="86"/>
      <c r="AC9" s="86"/>
      <c r="AD9" s="86"/>
      <c r="AE9" s="86"/>
    </row>
    <row r="10" spans="1:31" ht="12.75">
      <c r="A10" s="400"/>
      <c r="B10" s="405" t="s">
        <v>365</v>
      </c>
      <c r="C10" s="401">
        <v>0.15095327138657885</v>
      </c>
      <c r="D10" s="406" t="s">
        <v>279</v>
      </c>
      <c r="E10" s="401">
        <v>0.11416966776991332</v>
      </c>
      <c r="F10" s="406" t="s">
        <v>242</v>
      </c>
      <c r="G10" s="401">
        <v>0.16948665789140777</v>
      </c>
      <c r="H10" s="406" t="s">
        <v>364</v>
      </c>
      <c r="I10" s="401">
        <v>0.19796260866516535</v>
      </c>
      <c r="J10" s="406" t="s">
        <v>357</v>
      </c>
      <c r="K10" s="403">
        <v>0.11242538192117557</v>
      </c>
      <c r="L10" s="87"/>
      <c r="M10" s="87"/>
      <c r="N10" s="87"/>
      <c r="O10" s="87"/>
      <c r="P10" s="87"/>
      <c r="Q10" s="87"/>
      <c r="R10" s="87"/>
      <c r="S10" s="87"/>
      <c r="T10" s="86"/>
      <c r="U10" s="86"/>
      <c r="V10" s="86"/>
      <c r="W10" s="86"/>
      <c r="X10" s="86"/>
      <c r="Y10" s="86"/>
      <c r="Z10" s="86"/>
      <c r="AA10" s="86"/>
      <c r="AB10" s="86"/>
      <c r="AC10" s="86"/>
      <c r="AD10" s="86"/>
      <c r="AE10" s="86"/>
    </row>
    <row r="11" spans="1:31" ht="12.75">
      <c r="A11" s="400"/>
      <c r="B11" s="405" t="s">
        <v>278</v>
      </c>
      <c r="C11" s="401">
        <v>0.1470403188240063</v>
      </c>
      <c r="D11" s="406" t="s">
        <v>359</v>
      </c>
      <c r="E11" s="401">
        <v>0.10891410205866613</v>
      </c>
      <c r="F11" s="406" t="s">
        <v>279</v>
      </c>
      <c r="G11" s="401">
        <v>0.10039151519443998</v>
      </c>
      <c r="H11" s="406" t="s">
        <v>242</v>
      </c>
      <c r="I11" s="401">
        <v>0.12643717258385306</v>
      </c>
      <c r="J11" s="406" t="s">
        <v>359</v>
      </c>
      <c r="K11" s="403">
        <v>0.0986885223712878</v>
      </c>
      <c r="L11" s="87"/>
      <c r="M11" s="87"/>
      <c r="N11" s="87"/>
      <c r="O11" s="87"/>
      <c r="P11" s="87"/>
      <c r="Q11" s="87"/>
      <c r="R11" s="86"/>
      <c r="S11" s="86"/>
      <c r="T11" s="86"/>
      <c r="U11" s="86"/>
      <c r="V11" s="86"/>
      <c r="W11" s="86"/>
      <c r="X11" s="86"/>
      <c r="Y11" s="86"/>
      <c r="Z11" s="86"/>
      <c r="AA11" s="86"/>
      <c r="AB11" s="86"/>
      <c r="AC11" s="86"/>
      <c r="AD11" s="86"/>
      <c r="AE11" s="86"/>
    </row>
    <row r="12" spans="1:31" ht="12.75">
      <c r="A12" s="400"/>
      <c r="B12" s="405" t="s">
        <v>357</v>
      </c>
      <c r="C12" s="401">
        <v>0.1323558404472227</v>
      </c>
      <c r="D12" s="406" t="s">
        <v>357</v>
      </c>
      <c r="E12" s="401">
        <v>0.07219460762964305</v>
      </c>
      <c r="F12" s="406" t="s">
        <v>357</v>
      </c>
      <c r="G12" s="401">
        <v>0.08583049454607065</v>
      </c>
      <c r="H12" s="406" t="s">
        <v>278</v>
      </c>
      <c r="I12" s="401">
        <v>0.09887304983663432</v>
      </c>
      <c r="J12" s="406" t="s">
        <v>100</v>
      </c>
      <c r="K12" s="403">
        <v>0.09370360421771158</v>
      </c>
      <c r="L12" s="86"/>
      <c r="M12" s="86"/>
      <c r="N12" s="86"/>
      <c r="O12" s="86"/>
      <c r="P12" s="86"/>
      <c r="Q12" s="86"/>
      <c r="R12" s="86"/>
      <c r="S12" s="86"/>
      <c r="T12" s="86"/>
      <c r="U12" s="86"/>
      <c r="V12" s="86"/>
      <c r="W12" s="86"/>
      <c r="X12" s="86"/>
      <c r="Y12" s="86"/>
      <c r="Z12" s="86"/>
      <c r="AA12" s="86"/>
      <c r="AB12" s="86"/>
      <c r="AC12" s="86"/>
      <c r="AD12" s="86"/>
      <c r="AE12" s="86"/>
    </row>
    <row r="13" spans="1:31" ht="12.75">
      <c r="A13" s="400"/>
      <c r="B13" s="405" t="s">
        <v>284</v>
      </c>
      <c r="C13" s="401">
        <v>0.07105471801351543</v>
      </c>
      <c r="D13" s="406" t="s">
        <v>365</v>
      </c>
      <c r="E13" s="401">
        <v>0.05717746166876756</v>
      </c>
      <c r="F13" s="406" t="s">
        <v>297</v>
      </c>
      <c r="G13" s="401">
        <v>0.07707419897923411</v>
      </c>
      <c r="H13" s="406" t="s">
        <v>359</v>
      </c>
      <c r="I13" s="401">
        <v>0.06872229288740614</v>
      </c>
      <c r="J13" s="406" t="s">
        <v>315</v>
      </c>
      <c r="K13" s="403">
        <v>0.08220049761592148</v>
      </c>
      <c r="L13" s="86"/>
      <c r="M13" s="86"/>
      <c r="N13" s="87"/>
      <c r="O13" s="87"/>
      <c r="P13" s="87"/>
      <c r="Q13" s="87"/>
      <c r="R13" s="86"/>
      <c r="S13" s="86"/>
      <c r="T13" s="86"/>
      <c r="U13" s="86"/>
      <c r="V13" s="86"/>
      <c r="W13" s="86"/>
      <c r="X13" s="86"/>
      <c r="Y13" s="86"/>
      <c r="Z13" s="86"/>
      <c r="AA13" s="86"/>
      <c r="AB13" s="86"/>
      <c r="AC13" s="86"/>
      <c r="AD13" s="86"/>
      <c r="AE13" s="86"/>
    </row>
    <row r="14" spans="1:11" s="380" customFormat="1" ht="18">
      <c r="A14" s="376" t="s">
        <v>99</v>
      </c>
      <c r="B14" s="377"/>
      <c r="C14" s="378"/>
      <c r="D14" s="376"/>
      <c r="E14" s="379"/>
      <c r="F14" s="376"/>
      <c r="G14" s="379"/>
      <c r="H14" s="376"/>
      <c r="I14" s="379"/>
      <c r="J14" s="376"/>
      <c r="K14" s="379"/>
    </row>
    <row r="15" spans="1:31" s="8" customFormat="1" ht="14.4">
      <c r="A15" s="381" t="s">
        <v>370</v>
      </c>
      <c r="B15" s="382" t="s">
        <v>242</v>
      </c>
      <c r="C15" s="382"/>
      <c r="D15" s="407" t="s">
        <v>278</v>
      </c>
      <c r="E15" s="383"/>
      <c r="F15" s="407" t="s">
        <v>365</v>
      </c>
      <c r="G15" s="383"/>
      <c r="H15" s="407" t="s">
        <v>279</v>
      </c>
      <c r="I15" s="383"/>
      <c r="J15" s="407" t="s">
        <v>280</v>
      </c>
      <c r="K15" s="383"/>
      <c r="N15" s="85"/>
      <c r="O15" s="85"/>
      <c r="P15" s="85"/>
      <c r="Q15" s="85"/>
      <c r="R15" s="85"/>
      <c r="S15" s="85"/>
      <c r="T15" s="85"/>
      <c r="U15" s="85"/>
      <c r="V15" s="85"/>
      <c r="W15" s="85"/>
      <c r="X15" s="85"/>
      <c r="Y15" s="85"/>
      <c r="Z15" s="85"/>
      <c r="AA15" s="85"/>
      <c r="AB15" s="85"/>
      <c r="AC15" s="85"/>
      <c r="AD15" s="85"/>
      <c r="AE15" s="85"/>
    </row>
    <row r="16" spans="1:31" ht="12.75">
      <c r="A16" s="384"/>
      <c r="B16" s="385" t="s">
        <v>358</v>
      </c>
      <c r="C16" s="386" t="s">
        <v>97</v>
      </c>
      <c r="D16" s="387" t="s">
        <v>358</v>
      </c>
      <c r="E16" s="388" t="s">
        <v>97</v>
      </c>
      <c r="F16" s="387" t="s">
        <v>358</v>
      </c>
      <c r="G16" s="388" t="s">
        <v>97</v>
      </c>
      <c r="H16" s="387" t="s">
        <v>358</v>
      </c>
      <c r="I16" s="388" t="s">
        <v>97</v>
      </c>
      <c r="J16" s="387" t="s">
        <v>358</v>
      </c>
      <c r="K16" s="388" t="s">
        <v>97</v>
      </c>
      <c r="L16" s="86"/>
      <c r="M16" s="86"/>
      <c r="N16" s="86"/>
      <c r="O16" s="86"/>
      <c r="P16" s="86"/>
      <c r="Q16" s="86"/>
      <c r="R16" s="87"/>
      <c r="S16" s="87"/>
      <c r="T16" s="86"/>
      <c r="AB16" s="86"/>
      <c r="AC16" s="86"/>
      <c r="AD16" s="86"/>
      <c r="AE16" s="86"/>
    </row>
    <row r="17" spans="1:31" ht="12.75">
      <c r="A17" s="389" t="s">
        <v>362</v>
      </c>
      <c r="B17" s="390">
        <v>102590.05145072986</v>
      </c>
      <c r="C17" s="391"/>
      <c r="D17" s="392">
        <v>38640.86126986394</v>
      </c>
      <c r="E17" s="393"/>
      <c r="F17" s="392">
        <v>89476.78917460146</v>
      </c>
      <c r="G17" s="393"/>
      <c r="H17" s="392">
        <v>61286.79637391777</v>
      </c>
      <c r="I17" s="393"/>
      <c r="J17" s="392">
        <v>108975.17245137102</v>
      </c>
      <c r="K17" s="393"/>
      <c r="L17" s="86"/>
      <c r="M17" s="86"/>
      <c r="U17" s="86"/>
      <c r="V17" s="86"/>
      <c r="W17" s="86"/>
      <c r="X17" s="86"/>
      <c r="Y17" s="86"/>
      <c r="Z17" s="86"/>
      <c r="AA17" s="86"/>
      <c r="AB17" s="86"/>
      <c r="AC17" s="86"/>
      <c r="AD17" s="86"/>
      <c r="AE17" s="86"/>
    </row>
    <row r="18" spans="1:23" ht="12.75">
      <c r="A18" s="394" t="s">
        <v>363</v>
      </c>
      <c r="B18" s="395">
        <v>35992.115545588706</v>
      </c>
      <c r="C18" s="396">
        <v>0.35083436489818276</v>
      </c>
      <c r="D18" s="397">
        <v>11728.654593672454</v>
      </c>
      <c r="E18" s="398">
        <v>0.3035298440104814</v>
      </c>
      <c r="F18" s="397">
        <v>35260.96180811663</v>
      </c>
      <c r="G18" s="396">
        <v>0.3940794270043574</v>
      </c>
      <c r="H18" s="397">
        <v>17147.570069591427</v>
      </c>
      <c r="I18" s="398">
        <v>0.27979224048475526</v>
      </c>
      <c r="J18" s="397">
        <v>40546.05600824696</v>
      </c>
      <c r="K18" s="398">
        <v>0.37206691300571415</v>
      </c>
      <c r="L18" s="86"/>
      <c r="M18" s="86"/>
      <c r="N18" s="86"/>
      <c r="O18" s="86"/>
      <c r="P18" s="86"/>
      <c r="Q18" s="86"/>
      <c r="R18" s="86"/>
      <c r="S18" s="86"/>
      <c r="T18" s="86"/>
      <c r="U18" s="86"/>
      <c r="V18" s="86"/>
      <c r="W18" s="86"/>
    </row>
    <row r="19" spans="1:31" ht="12.75">
      <c r="A19" s="399"/>
      <c r="B19" s="400"/>
      <c r="C19" s="401"/>
      <c r="D19" s="402"/>
      <c r="E19" s="403"/>
      <c r="F19" s="402"/>
      <c r="G19" s="403"/>
      <c r="H19" s="402"/>
      <c r="I19" s="403"/>
      <c r="J19" s="402"/>
      <c r="K19" s="403"/>
      <c r="L19" s="87"/>
      <c r="M19" s="87"/>
      <c r="N19" s="91"/>
      <c r="O19" s="87"/>
      <c r="P19" s="87"/>
      <c r="Q19" s="87"/>
      <c r="R19" s="87"/>
      <c r="S19" s="87"/>
      <c r="T19" s="87"/>
      <c r="U19" s="87"/>
      <c r="V19" s="87"/>
      <c r="W19" s="87"/>
      <c r="X19" s="87"/>
      <c r="Y19" s="87"/>
      <c r="Z19" s="87"/>
      <c r="AA19" s="87"/>
      <c r="AB19" s="86"/>
      <c r="AC19" s="86"/>
      <c r="AD19" s="86"/>
      <c r="AE19" s="86"/>
    </row>
    <row r="20" spans="1:31" ht="12.75">
      <c r="A20" s="404" t="s">
        <v>98</v>
      </c>
      <c r="B20" s="405" t="s">
        <v>278</v>
      </c>
      <c r="C20" s="401">
        <v>0.27353371981593155</v>
      </c>
      <c r="D20" s="406" t="s">
        <v>242</v>
      </c>
      <c r="E20" s="401">
        <v>0.39272309371796665</v>
      </c>
      <c r="F20" s="406" t="s">
        <v>364</v>
      </c>
      <c r="G20" s="401">
        <v>0.2746460437440774</v>
      </c>
      <c r="H20" s="406" t="s">
        <v>51</v>
      </c>
      <c r="I20" s="403">
        <v>0.2026088819523792</v>
      </c>
      <c r="J20" s="406" t="s">
        <v>365</v>
      </c>
      <c r="K20" s="403">
        <v>0.26947695454112763</v>
      </c>
      <c r="L20" s="86"/>
      <c r="M20" s="86"/>
      <c r="N20" s="86"/>
      <c r="O20" s="86"/>
      <c r="P20" s="86"/>
      <c r="Q20" s="86"/>
      <c r="R20" s="86"/>
      <c r="S20" s="86"/>
      <c r="T20" s="87"/>
      <c r="U20" s="87"/>
      <c r="V20" s="87"/>
      <c r="W20" s="87"/>
      <c r="X20" s="87"/>
      <c r="Y20" s="87"/>
      <c r="Z20" s="87"/>
      <c r="AA20" s="87"/>
      <c r="AB20" s="86"/>
      <c r="AC20" s="86"/>
      <c r="AD20" s="86"/>
      <c r="AE20" s="86"/>
    </row>
    <row r="21" spans="1:31" ht="12.75">
      <c r="A21" s="400"/>
      <c r="B21" s="405" t="s">
        <v>365</v>
      </c>
      <c r="C21" s="401">
        <v>0.15711880282509647</v>
      </c>
      <c r="D21" s="406" t="s">
        <v>279</v>
      </c>
      <c r="E21" s="401">
        <v>0.24524078603112992</v>
      </c>
      <c r="F21" s="406" t="s">
        <v>279</v>
      </c>
      <c r="G21" s="401">
        <v>0.20704224774259467</v>
      </c>
      <c r="H21" s="406" t="s">
        <v>365</v>
      </c>
      <c r="I21" s="403">
        <v>0.19534146597261706</v>
      </c>
      <c r="J21" s="406" t="s">
        <v>279</v>
      </c>
      <c r="K21" s="403">
        <v>0.14203570053207235</v>
      </c>
      <c r="L21" s="86"/>
      <c r="M21" s="86"/>
      <c r="N21" s="87"/>
      <c r="O21" s="87"/>
      <c r="P21" s="87"/>
      <c r="Q21" s="87"/>
      <c r="R21" s="86"/>
      <c r="S21" s="86"/>
      <c r="T21" s="87"/>
      <c r="U21" s="87"/>
      <c r="V21" s="87"/>
      <c r="W21" s="87"/>
      <c r="X21" s="87"/>
      <c r="Y21" s="87"/>
      <c r="Z21" s="87"/>
      <c r="AA21" s="87"/>
      <c r="AB21" s="86"/>
      <c r="AC21" s="86"/>
      <c r="AD21" s="86"/>
      <c r="AE21" s="86"/>
    </row>
    <row r="22" spans="1:31" ht="12.75">
      <c r="A22" s="400"/>
      <c r="B22" s="405" t="s">
        <v>297</v>
      </c>
      <c r="C22" s="401">
        <v>0.11676836661014443</v>
      </c>
      <c r="D22" s="406" t="s">
        <v>365</v>
      </c>
      <c r="E22" s="401">
        <v>0.06664815003256547</v>
      </c>
      <c r="F22" s="406" t="s">
        <v>242</v>
      </c>
      <c r="G22" s="401">
        <v>0.1341054958141266</v>
      </c>
      <c r="H22" s="406" t="s">
        <v>278</v>
      </c>
      <c r="I22" s="403">
        <v>0.1543617031408417</v>
      </c>
      <c r="J22" s="406" t="s">
        <v>51</v>
      </c>
      <c r="K22" s="403">
        <v>0.11498960587070874</v>
      </c>
      <c r="L22" s="87"/>
      <c r="M22" s="87"/>
      <c r="N22" s="87"/>
      <c r="O22" s="87"/>
      <c r="P22" s="87"/>
      <c r="Q22" s="87"/>
      <c r="R22" s="87"/>
      <c r="S22" s="87"/>
      <c r="T22" s="87"/>
      <c r="U22" s="87"/>
      <c r="V22" s="87"/>
      <c r="W22" s="87"/>
      <c r="X22" s="87"/>
      <c r="Y22" s="87"/>
      <c r="Z22" s="87"/>
      <c r="AA22" s="87"/>
      <c r="AB22" s="86"/>
      <c r="AC22" s="86"/>
      <c r="AD22" s="86"/>
      <c r="AE22" s="86"/>
    </row>
    <row r="23" spans="1:31" ht="12.75">
      <c r="A23" s="400"/>
      <c r="B23" s="405" t="s">
        <v>279</v>
      </c>
      <c r="C23" s="401">
        <v>0.10219516908126361</v>
      </c>
      <c r="D23" s="406" t="s">
        <v>357</v>
      </c>
      <c r="E23" s="401">
        <v>0.04649292526488615</v>
      </c>
      <c r="F23" s="406" t="s">
        <v>51</v>
      </c>
      <c r="G23" s="401">
        <v>0.08747634329390262</v>
      </c>
      <c r="H23" s="406" t="s">
        <v>364</v>
      </c>
      <c r="I23" s="403">
        <v>0.14591906638567861</v>
      </c>
      <c r="J23" s="406" t="s">
        <v>100</v>
      </c>
      <c r="K23" s="403">
        <v>0.09809819696756197</v>
      </c>
      <c r="L23" s="87"/>
      <c r="M23" s="87"/>
      <c r="N23" s="87"/>
      <c r="O23" s="87"/>
      <c r="P23" s="87"/>
      <c r="Q23" s="87"/>
      <c r="R23" s="85"/>
      <c r="S23" s="85"/>
      <c r="T23" s="87"/>
      <c r="U23" s="87"/>
      <c r="V23" s="87"/>
      <c r="W23" s="87"/>
      <c r="X23" s="87"/>
      <c r="Y23" s="87"/>
      <c r="Z23" s="87"/>
      <c r="AA23" s="87"/>
      <c r="AB23" s="86"/>
      <c r="AC23" s="86"/>
      <c r="AD23" s="86"/>
      <c r="AE23" s="86"/>
    </row>
    <row r="24" spans="1:31" ht="12.75">
      <c r="A24" s="400"/>
      <c r="B24" s="405" t="s">
        <v>357</v>
      </c>
      <c r="C24" s="401">
        <v>0.05729409066344588</v>
      </c>
      <c r="D24" s="408" t="s">
        <v>297</v>
      </c>
      <c r="E24" s="401">
        <v>0.03182487299389452</v>
      </c>
      <c r="F24" s="408" t="s">
        <v>297</v>
      </c>
      <c r="G24" s="401">
        <v>0.061587866139961735</v>
      </c>
      <c r="H24" s="408" t="s">
        <v>242</v>
      </c>
      <c r="I24" s="409">
        <v>0.08353946380704369</v>
      </c>
      <c r="J24" s="408" t="s">
        <v>315</v>
      </c>
      <c r="K24" s="409">
        <v>0.08275528009996681</v>
      </c>
      <c r="L24" s="87"/>
      <c r="M24" s="87"/>
      <c r="N24" s="86"/>
      <c r="O24" s="86"/>
      <c r="P24" s="86"/>
      <c r="Q24" s="86"/>
      <c r="R24" s="87"/>
      <c r="S24" s="87"/>
      <c r="T24" s="87"/>
      <c r="U24" s="87"/>
      <c r="V24" s="87"/>
      <c r="W24" s="91"/>
      <c r="X24" s="91"/>
      <c r="Y24" s="87"/>
      <c r="Z24" s="87"/>
      <c r="AA24" s="87"/>
      <c r="AB24" s="86"/>
      <c r="AC24" s="86"/>
      <c r="AD24" s="86"/>
      <c r="AE24" s="86"/>
    </row>
    <row r="25" spans="1:31" s="70" customFormat="1" ht="18" customHeight="1">
      <c r="A25" s="410" t="s">
        <v>646</v>
      </c>
      <c r="B25" s="411">
        <v>4666.601876854213</v>
      </c>
      <c r="C25" s="412"/>
      <c r="D25" s="411">
        <v>-11455.50782329648</v>
      </c>
      <c r="E25" s="412"/>
      <c r="F25" s="411">
        <v>1895.2787743010995</v>
      </c>
      <c r="G25" s="412"/>
      <c r="H25" s="411">
        <v>-11943.718976234239</v>
      </c>
      <c r="I25" s="413"/>
      <c r="J25" s="411">
        <v>4897.095153731774</v>
      </c>
      <c r="K25" s="413"/>
      <c r="L25" s="90"/>
      <c r="M25" s="90"/>
      <c r="N25" s="92"/>
      <c r="O25" s="92"/>
      <c r="P25" s="92"/>
      <c r="Q25" s="92"/>
      <c r="R25" s="90"/>
      <c r="S25" s="90"/>
      <c r="T25" s="90"/>
      <c r="U25" s="90"/>
      <c r="V25" s="90"/>
      <c r="W25" s="90"/>
      <c r="X25" s="90"/>
      <c r="Y25" s="90"/>
      <c r="Z25" s="90"/>
      <c r="AA25" s="90"/>
      <c r="AB25" s="92"/>
      <c r="AC25" s="92"/>
      <c r="AD25" s="92"/>
      <c r="AE25" s="92"/>
    </row>
    <row r="26" spans="1:31" s="70" customFormat="1" ht="18" customHeight="1">
      <c r="A26" s="414" t="s">
        <v>647</v>
      </c>
      <c r="B26" s="415">
        <v>3926.1395735640544</v>
      </c>
      <c r="C26" s="416"/>
      <c r="D26" s="415">
        <v>-11934.58170942519</v>
      </c>
      <c r="E26" s="416"/>
      <c r="F26" s="415">
        <v>1257.234736595783</v>
      </c>
      <c r="G26" s="416"/>
      <c r="H26" s="415">
        <v>-5993.03275970454</v>
      </c>
      <c r="I26" s="417"/>
      <c r="J26" s="415">
        <v>5671.217518529767</v>
      </c>
      <c r="K26" s="417"/>
      <c r="L26" s="90"/>
      <c r="M26" s="90"/>
      <c r="N26" s="92"/>
      <c r="O26" s="92"/>
      <c r="P26" s="92"/>
      <c r="Q26" s="92"/>
      <c r="R26" s="90"/>
      <c r="S26" s="90"/>
      <c r="T26" s="90"/>
      <c r="U26" s="90"/>
      <c r="V26" s="90"/>
      <c r="W26" s="90"/>
      <c r="X26" s="90"/>
      <c r="Y26" s="90"/>
      <c r="Z26" s="90"/>
      <c r="AA26" s="90"/>
      <c r="AB26" s="92"/>
      <c r="AC26" s="92"/>
      <c r="AD26" s="92"/>
      <c r="AE26" s="92"/>
    </row>
    <row r="27" spans="1:31" s="70" customFormat="1" ht="18" customHeight="1">
      <c r="A27" s="414" t="s">
        <v>477</v>
      </c>
      <c r="B27" s="415">
        <v>3592.2686283902003</v>
      </c>
      <c r="C27" s="416"/>
      <c r="D27" s="415">
        <v>-11654.287481538922</v>
      </c>
      <c r="E27" s="416"/>
      <c r="F27" s="415">
        <v>1261.8030443899988</v>
      </c>
      <c r="G27" s="416"/>
      <c r="H27" s="415">
        <v>-11675.573602888653</v>
      </c>
      <c r="I27" s="417"/>
      <c r="J27" s="415">
        <v>5628.141719276711</v>
      </c>
      <c r="K27" s="417"/>
      <c r="L27" s="90"/>
      <c r="M27" s="90"/>
      <c r="N27" s="92"/>
      <c r="O27" s="92"/>
      <c r="P27" s="92"/>
      <c r="Q27" s="92"/>
      <c r="R27" s="90"/>
      <c r="S27" s="90"/>
      <c r="T27" s="90"/>
      <c r="U27" s="90"/>
      <c r="V27" s="90"/>
      <c r="W27" s="90"/>
      <c r="X27" s="90"/>
      <c r="Y27" s="90"/>
      <c r="Z27" s="90"/>
      <c r="AA27" s="90"/>
      <c r="AB27" s="92"/>
      <c r="AC27" s="92"/>
      <c r="AD27" s="92"/>
      <c r="AE27" s="92"/>
    </row>
    <row r="28" spans="1:31" s="70" customFormat="1" ht="18" customHeight="1">
      <c r="A28" s="418" t="s">
        <v>101</v>
      </c>
      <c r="B28" s="419">
        <v>3028.773036783794</v>
      </c>
      <c r="C28" s="420"/>
      <c r="D28" s="419">
        <v>-11010.206970989624</v>
      </c>
      <c r="E28" s="420"/>
      <c r="F28" s="419">
        <v>1353.8969456663617</v>
      </c>
      <c r="G28" s="420"/>
      <c r="H28" s="419">
        <v>-10937.418771994664</v>
      </c>
      <c r="I28" s="421"/>
      <c r="J28" s="419">
        <v>5343.7826669002825</v>
      </c>
      <c r="K28" s="421"/>
      <c r="L28" s="90"/>
      <c r="M28" s="90"/>
      <c r="N28" s="92"/>
      <c r="O28" s="92"/>
      <c r="P28" s="92"/>
      <c r="Q28" s="92"/>
      <c r="R28" s="90"/>
      <c r="S28" s="90"/>
      <c r="T28" s="90"/>
      <c r="U28" s="90"/>
      <c r="V28" s="90"/>
      <c r="W28" s="90"/>
      <c r="X28" s="90"/>
      <c r="Y28" s="90"/>
      <c r="Z28" s="90"/>
      <c r="AA28" s="90"/>
      <c r="AB28" s="92"/>
      <c r="AC28" s="92"/>
      <c r="AD28" s="92"/>
      <c r="AE28" s="92"/>
    </row>
    <row r="29" spans="1:31" s="70" customFormat="1" ht="18" customHeight="1">
      <c r="A29" s="422" t="s">
        <v>102</v>
      </c>
      <c r="B29" s="423">
        <v>2096.729972260233</v>
      </c>
      <c r="C29" s="424"/>
      <c r="D29" s="423">
        <v>-10028.370364666309</v>
      </c>
      <c r="E29" s="424"/>
      <c r="F29" s="423">
        <v>2095.428023348708</v>
      </c>
      <c r="G29" s="424"/>
      <c r="H29" s="423">
        <v>-10989.189995565386</v>
      </c>
      <c r="I29" s="425"/>
      <c r="J29" s="423">
        <v>6255.099199494129</v>
      </c>
      <c r="K29" s="425"/>
      <c r="L29" s="89"/>
      <c r="M29" s="89"/>
      <c r="N29" s="90"/>
      <c r="O29" s="90"/>
      <c r="P29" s="90"/>
      <c r="Q29" s="90"/>
      <c r="R29" s="90"/>
      <c r="S29" s="90"/>
      <c r="T29" s="90"/>
      <c r="U29" s="90"/>
      <c r="V29" s="90"/>
      <c r="W29" s="90"/>
      <c r="X29" s="90"/>
      <c r="Y29" s="90"/>
      <c r="Z29" s="90"/>
      <c r="AA29" s="90"/>
      <c r="AB29" s="92"/>
      <c r="AC29" s="92"/>
      <c r="AD29" s="92"/>
      <c r="AE29" s="92"/>
    </row>
    <row r="30" spans="1:23" ht="12.75">
      <c r="A30" s="426"/>
      <c r="B30" s="426"/>
      <c r="C30" s="426"/>
      <c r="D30" s="426"/>
      <c r="E30" s="426"/>
      <c r="F30" s="426"/>
      <c r="G30" s="426"/>
      <c r="H30" s="426"/>
      <c r="I30" s="426"/>
      <c r="L30" s="87"/>
      <c r="M30" s="87"/>
      <c r="N30" s="87"/>
      <c r="O30" s="87"/>
      <c r="P30" s="87"/>
      <c r="Q30" s="87"/>
      <c r="R30" s="87"/>
      <c r="S30" s="87"/>
      <c r="T30" s="86"/>
      <c r="U30" s="86"/>
      <c r="V30" s="86"/>
      <c r="W30" s="86"/>
    </row>
    <row r="31" spans="1:32" ht="12.75">
      <c r="A31" s="427"/>
      <c r="B31" s="427"/>
      <c r="C31" s="427"/>
      <c r="D31" s="427"/>
      <c r="E31" s="427"/>
      <c r="F31" s="427"/>
      <c r="G31" s="427"/>
      <c r="H31" s="427"/>
      <c r="I31" s="427"/>
      <c r="L31" s="87"/>
      <c r="M31" s="87"/>
      <c r="N31" s="87"/>
      <c r="O31" s="87"/>
      <c r="P31" s="87"/>
      <c r="Q31" s="87"/>
      <c r="R31" s="87"/>
      <c r="S31" s="87"/>
      <c r="T31" s="87"/>
      <c r="U31" s="87"/>
      <c r="V31" s="87"/>
      <c r="W31" s="87"/>
      <c r="X31" s="87"/>
      <c r="Y31" s="87"/>
      <c r="Z31" s="87"/>
      <c r="AA31" s="87"/>
      <c r="AB31" s="86"/>
      <c r="AC31" s="86"/>
      <c r="AD31" s="86"/>
      <c r="AE31" s="86"/>
      <c r="AF31" s="86"/>
    </row>
    <row r="32" spans="2:27" ht="12.75">
      <c r="B32" s="86"/>
      <c r="C32" s="86"/>
      <c r="D32" s="86"/>
      <c r="E32" s="86"/>
      <c r="F32" s="86"/>
      <c r="G32" s="86"/>
      <c r="H32" s="86"/>
      <c r="I32" s="86"/>
      <c r="L32" s="87"/>
      <c r="M32" s="87"/>
      <c r="N32" s="87"/>
      <c r="O32" s="87"/>
      <c r="P32" s="87"/>
      <c r="Q32" s="87"/>
      <c r="R32" s="87"/>
      <c r="S32" s="87"/>
      <c r="T32" s="87"/>
      <c r="U32" s="87"/>
      <c r="V32" s="87"/>
      <c r="W32" s="87"/>
      <c r="X32" s="87"/>
      <c r="Y32" s="87"/>
      <c r="Z32" s="87"/>
      <c r="AA32" s="87"/>
    </row>
    <row r="33" spans="2:27" ht="12.75">
      <c r="B33" s="86"/>
      <c r="C33" s="86"/>
      <c r="D33" s="86"/>
      <c r="E33" s="86"/>
      <c r="F33" s="86"/>
      <c r="G33" s="86"/>
      <c r="H33" s="86"/>
      <c r="I33" s="86"/>
      <c r="L33" s="87"/>
      <c r="M33" s="87"/>
      <c r="N33" s="87"/>
      <c r="O33" s="87"/>
      <c r="P33" s="87"/>
      <c r="Q33" s="87"/>
      <c r="R33" s="87"/>
      <c r="S33" s="87"/>
      <c r="T33" s="87"/>
      <c r="U33" s="87"/>
      <c r="V33" s="87"/>
      <c r="W33" s="87"/>
      <c r="X33" s="87"/>
      <c r="Y33" s="87"/>
      <c r="Z33" s="87"/>
      <c r="AA33" s="87"/>
    </row>
    <row r="34" spans="2:27" ht="12.75">
      <c r="B34" s="86"/>
      <c r="C34" s="86"/>
      <c r="D34" s="86"/>
      <c r="E34" s="86"/>
      <c r="F34" s="86"/>
      <c r="G34" s="86"/>
      <c r="H34" s="86"/>
      <c r="I34" s="86"/>
      <c r="L34" s="91"/>
      <c r="M34" s="91"/>
      <c r="N34" s="91"/>
      <c r="O34" s="87"/>
      <c r="P34" s="87"/>
      <c r="Q34" s="87"/>
      <c r="R34" s="87"/>
      <c r="S34" s="87"/>
      <c r="T34" s="87"/>
      <c r="U34" s="87"/>
      <c r="V34" s="87"/>
      <c r="W34" s="87"/>
      <c r="X34" s="87"/>
      <c r="Y34" s="87"/>
      <c r="Z34" s="87"/>
      <c r="AA34" s="87"/>
    </row>
    <row r="35" spans="2:27" ht="12.75">
      <c r="B35" s="86"/>
      <c r="C35" s="86"/>
      <c r="D35" s="86"/>
      <c r="E35" s="86"/>
      <c r="F35" s="86"/>
      <c r="G35" s="86"/>
      <c r="H35" s="86"/>
      <c r="I35" s="86"/>
      <c r="L35" s="87"/>
      <c r="M35" s="87"/>
      <c r="N35" s="87"/>
      <c r="O35" s="87"/>
      <c r="P35" s="87"/>
      <c r="Q35" s="87"/>
      <c r="R35" s="87"/>
      <c r="S35" s="87"/>
      <c r="T35" s="87"/>
      <c r="U35" s="87"/>
      <c r="V35" s="87"/>
      <c r="W35" s="87"/>
      <c r="X35" s="87"/>
      <c r="Y35" s="87"/>
      <c r="Z35" s="87"/>
      <c r="AA35" s="87"/>
    </row>
    <row r="36" spans="2:27" ht="12.75">
      <c r="B36" s="86"/>
      <c r="C36" s="86"/>
      <c r="D36" s="86"/>
      <c r="E36" s="86"/>
      <c r="F36" s="86"/>
      <c r="G36" s="86"/>
      <c r="H36" s="86"/>
      <c r="I36" s="86"/>
      <c r="L36" s="87"/>
      <c r="M36" s="87"/>
      <c r="N36" s="87"/>
      <c r="O36" s="87"/>
      <c r="P36" s="87"/>
      <c r="Q36" s="87"/>
      <c r="R36" s="87"/>
      <c r="S36" s="87"/>
      <c r="T36" s="87"/>
      <c r="U36" s="87"/>
      <c r="V36" s="87"/>
      <c r="W36" s="87"/>
      <c r="X36" s="87"/>
      <c r="Y36" s="87"/>
      <c r="Z36" s="87"/>
      <c r="AA36" s="87"/>
    </row>
    <row r="37" spans="2:27" ht="12.75">
      <c r="B37" s="86"/>
      <c r="C37" s="86"/>
      <c r="D37" s="86"/>
      <c r="E37" s="86"/>
      <c r="F37" s="86"/>
      <c r="G37" s="86"/>
      <c r="H37" s="86"/>
      <c r="I37" s="86"/>
      <c r="L37" s="87"/>
      <c r="M37" s="87"/>
      <c r="N37" s="87"/>
      <c r="O37" s="87"/>
      <c r="P37" s="87"/>
      <c r="Q37" s="87"/>
      <c r="R37" s="87"/>
      <c r="S37" s="87"/>
      <c r="T37" s="87"/>
      <c r="U37" s="87"/>
      <c r="V37" s="87"/>
      <c r="W37" s="87"/>
      <c r="X37" s="87"/>
      <c r="Y37" s="87"/>
      <c r="Z37" s="87"/>
      <c r="AA37" s="87"/>
    </row>
    <row r="38" spans="2:27" ht="12.75">
      <c r="B38" s="86"/>
      <c r="C38" s="86"/>
      <c r="D38" s="86"/>
      <c r="E38" s="86"/>
      <c r="F38" s="86"/>
      <c r="G38" s="86"/>
      <c r="H38" s="86"/>
      <c r="I38" s="86"/>
      <c r="L38" s="87"/>
      <c r="M38" s="87"/>
      <c r="N38" s="87"/>
      <c r="O38" s="87"/>
      <c r="P38" s="87"/>
      <c r="Q38" s="87"/>
      <c r="R38" s="87"/>
      <c r="S38" s="87"/>
      <c r="T38" s="87"/>
      <c r="U38" s="87"/>
      <c r="V38" s="87"/>
      <c r="W38" s="87"/>
      <c r="X38" s="87"/>
      <c r="Y38" s="87"/>
      <c r="Z38" s="87"/>
      <c r="AA38" s="87"/>
    </row>
    <row r="39" spans="2:27" ht="12.75">
      <c r="B39" s="86"/>
      <c r="C39" s="86"/>
      <c r="D39" s="86"/>
      <c r="E39" s="86"/>
      <c r="F39" s="86"/>
      <c r="G39" s="86"/>
      <c r="H39" s="86"/>
      <c r="I39" s="86"/>
      <c r="L39" s="87"/>
      <c r="M39" s="87"/>
      <c r="N39" s="87"/>
      <c r="O39" s="87"/>
      <c r="P39" s="87"/>
      <c r="Q39" s="87"/>
      <c r="R39" s="87"/>
      <c r="S39" s="87"/>
      <c r="T39" s="87"/>
      <c r="U39" s="87"/>
      <c r="V39" s="87"/>
      <c r="W39" s="87"/>
      <c r="X39" s="87"/>
      <c r="Y39" s="87"/>
      <c r="Z39" s="87"/>
      <c r="AA39" s="87"/>
    </row>
    <row r="40" spans="2:27" ht="12.75">
      <c r="B40" s="86"/>
      <c r="C40" s="86"/>
      <c r="D40" s="86"/>
      <c r="E40" s="86"/>
      <c r="F40" s="86"/>
      <c r="G40" s="86"/>
      <c r="H40" s="86"/>
      <c r="I40" s="86"/>
      <c r="L40" s="87"/>
      <c r="M40" s="87"/>
      <c r="N40" s="87"/>
      <c r="O40" s="87"/>
      <c r="P40" s="87"/>
      <c r="Q40" s="87"/>
      <c r="R40" s="87"/>
      <c r="S40" s="87"/>
      <c r="T40" s="87"/>
      <c r="U40" s="87"/>
      <c r="V40" s="87"/>
      <c r="W40" s="87"/>
      <c r="X40" s="87"/>
      <c r="Y40" s="87"/>
      <c r="Z40" s="87"/>
      <c r="AA40" s="87"/>
    </row>
    <row r="41" spans="2:27" ht="12.75">
      <c r="B41" s="86"/>
      <c r="C41" s="86"/>
      <c r="D41" s="86"/>
      <c r="E41" s="86"/>
      <c r="F41" s="86"/>
      <c r="G41" s="86"/>
      <c r="H41" s="86"/>
      <c r="I41" s="86"/>
      <c r="L41" s="86"/>
      <c r="M41" s="86"/>
      <c r="N41" s="86"/>
      <c r="O41" s="86"/>
      <c r="P41" s="86"/>
      <c r="Q41" s="86"/>
      <c r="R41" s="86"/>
      <c r="S41" s="86"/>
      <c r="T41" s="86"/>
      <c r="U41" s="86"/>
      <c r="V41" s="86"/>
      <c r="W41" s="86"/>
      <c r="X41" s="86"/>
      <c r="Y41" s="86"/>
      <c r="Z41" s="86"/>
      <c r="AA41" s="86"/>
    </row>
    <row r="42" spans="2:9" ht="12.75">
      <c r="B42" s="86"/>
      <c r="C42" s="86"/>
      <c r="D42" s="86"/>
      <c r="E42" s="86"/>
      <c r="F42" s="86"/>
      <c r="G42" s="86"/>
      <c r="H42" s="86"/>
      <c r="I42" s="86"/>
    </row>
    <row r="43" spans="2:9" ht="12.75">
      <c r="B43" s="86"/>
      <c r="C43" s="86"/>
      <c r="D43" s="86"/>
      <c r="E43" s="86"/>
      <c r="F43" s="86"/>
      <c r="G43" s="86"/>
      <c r="H43" s="86"/>
      <c r="I43" s="86"/>
    </row>
    <row r="44" spans="2:9" ht="12.75">
      <c r="B44" s="86"/>
      <c r="C44" s="86"/>
      <c r="D44" s="86"/>
      <c r="E44" s="86"/>
      <c r="F44" s="86"/>
      <c r="G44" s="86"/>
      <c r="H44" s="86"/>
      <c r="I44" s="86"/>
    </row>
    <row r="45" spans="2:9" ht="12.75">
      <c r="B45" s="86"/>
      <c r="C45" s="86"/>
      <c r="D45" s="86"/>
      <c r="E45" s="86"/>
      <c r="F45" s="86"/>
      <c r="G45" s="86"/>
      <c r="H45" s="86"/>
      <c r="I45" s="86"/>
    </row>
    <row r="46" spans="2:9" ht="12.75">
      <c r="B46" s="86"/>
      <c r="C46" s="86"/>
      <c r="D46" s="86"/>
      <c r="E46" s="86"/>
      <c r="F46" s="86"/>
      <c r="G46" s="86"/>
      <c r="H46" s="86"/>
      <c r="I46" s="86"/>
    </row>
    <row r="47" spans="2:9" ht="12.75">
      <c r="B47" s="86"/>
      <c r="C47" s="86"/>
      <c r="D47" s="86"/>
      <c r="E47" s="86"/>
      <c r="F47" s="86"/>
      <c r="G47" s="86"/>
      <c r="H47" s="86"/>
      <c r="I47" s="86"/>
    </row>
    <row r="48" spans="2:9" ht="12.75">
      <c r="B48" s="86"/>
      <c r="C48" s="86"/>
      <c r="D48" s="86"/>
      <c r="E48" s="86"/>
      <c r="F48" s="86"/>
      <c r="G48" s="86"/>
      <c r="H48" s="86"/>
      <c r="I48" s="86"/>
    </row>
    <row r="49" spans="2:9" ht="12.75">
      <c r="B49" s="86"/>
      <c r="C49" s="86"/>
      <c r="D49" s="86"/>
      <c r="E49" s="86"/>
      <c r="F49" s="86"/>
      <c r="G49" s="86"/>
      <c r="H49" s="86"/>
      <c r="I49" s="86"/>
    </row>
    <row r="50" spans="2:9" ht="12.75">
      <c r="B50" s="86"/>
      <c r="C50" s="86"/>
      <c r="D50" s="86"/>
      <c r="E50" s="86"/>
      <c r="F50" s="86"/>
      <c r="G50" s="86"/>
      <c r="H50" s="86"/>
      <c r="I50" s="86"/>
    </row>
    <row r="51" spans="2:9" ht="12.75">
      <c r="B51" s="86"/>
      <c r="C51" s="86"/>
      <c r="D51" s="86"/>
      <c r="E51" s="86"/>
      <c r="F51" s="86"/>
      <c r="G51" s="86"/>
      <c r="H51" s="86"/>
      <c r="I51" s="86"/>
    </row>
    <row r="52" spans="2:9" ht="12.75">
      <c r="B52" s="86"/>
      <c r="C52" s="86"/>
      <c r="D52" s="86"/>
      <c r="E52" s="86"/>
      <c r="F52" s="86"/>
      <c r="G52" s="86"/>
      <c r="H52" s="86"/>
      <c r="I52" s="86"/>
    </row>
    <row r="53" spans="2:9" ht="12.75">
      <c r="B53" s="86"/>
      <c r="C53" s="86"/>
      <c r="D53" s="86"/>
      <c r="E53" s="86"/>
      <c r="F53" s="86"/>
      <c r="G53" s="86"/>
      <c r="H53" s="86"/>
      <c r="I53" s="86"/>
    </row>
    <row r="54" spans="2:9" ht="12.75">
      <c r="B54" s="86"/>
      <c r="C54" s="86"/>
      <c r="D54" s="86"/>
      <c r="E54" s="86"/>
      <c r="F54" s="86"/>
      <c r="G54" s="86"/>
      <c r="H54" s="86"/>
      <c r="I54" s="86"/>
    </row>
    <row r="55" spans="2:9" ht="12.75">
      <c r="B55" s="86"/>
      <c r="C55" s="86"/>
      <c r="D55" s="86"/>
      <c r="E55" s="86"/>
      <c r="F55" s="86"/>
      <c r="G55" s="86"/>
      <c r="H55" s="86"/>
      <c r="I55" s="86"/>
    </row>
    <row r="56" spans="2:9" ht="12.75">
      <c r="B56" s="86"/>
      <c r="C56" s="86"/>
      <c r="D56" s="86"/>
      <c r="E56" s="86"/>
      <c r="F56" s="86"/>
      <c r="G56" s="86"/>
      <c r="H56" s="86"/>
      <c r="I56" s="86"/>
    </row>
    <row r="57" spans="2:9" ht="12.75">
      <c r="B57" s="86"/>
      <c r="C57" s="86"/>
      <c r="D57" s="86"/>
      <c r="E57" s="86"/>
      <c r="F57" s="86"/>
      <c r="G57" s="86"/>
      <c r="H57" s="86"/>
      <c r="I57" s="86"/>
    </row>
  </sheetData>
  <mergeCells count="10">
    <mergeCell ref="B4:C4"/>
    <mergeCell ref="D4:E4"/>
    <mergeCell ref="F4:G4"/>
    <mergeCell ref="H4:I4"/>
    <mergeCell ref="J4:K4"/>
    <mergeCell ref="B15:C15"/>
    <mergeCell ref="D15:E15"/>
    <mergeCell ref="F15:G15"/>
    <mergeCell ref="H15:I15"/>
    <mergeCell ref="J15:K1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topLeftCell="A1">
      <selection activeCell="A83" sqref="A83"/>
    </sheetView>
  </sheetViews>
  <sheetFormatPr defaultColWidth="9.140625" defaultRowHeight="12.75"/>
  <cols>
    <col min="1" max="1" width="3.57421875" style="15" customWidth="1"/>
    <col min="2" max="2" width="34.421875" style="15" customWidth="1"/>
    <col min="3" max="9" width="10.7109375" style="7" customWidth="1"/>
    <col min="10" max="10" width="9.140625" style="105" customWidth="1"/>
    <col min="11" max="16384" width="9.140625" style="7" customWidth="1"/>
  </cols>
  <sheetData>
    <row r="1" spans="1:11" s="8" customFormat="1" ht="20.25" customHeight="1">
      <c r="A1" s="189" t="s">
        <v>482</v>
      </c>
      <c r="B1" s="121"/>
      <c r="C1" s="122"/>
      <c r="D1" s="122"/>
      <c r="E1" s="122"/>
      <c r="F1" s="122"/>
      <c r="G1" s="122"/>
      <c r="H1" s="122"/>
      <c r="I1" s="122"/>
      <c r="J1" s="81"/>
      <c r="K1" s="82"/>
    </row>
    <row r="2" spans="1:11" s="8" customFormat="1" ht="12.75">
      <c r="A2" s="190" t="s">
        <v>366</v>
      </c>
      <c r="B2" s="191"/>
      <c r="C2" s="192"/>
      <c r="D2" s="192"/>
      <c r="E2" s="192"/>
      <c r="F2" s="192"/>
      <c r="G2" s="192"/>
      <c r="H2" s="192"/>
      <c r="I2" s="192"/>
      <c r="J2" s="81"/>
      <c r="K2" s="82"/>
    </row>
    <row r="3" spans="1:11" s="8" customFormat="1" ht="20.25" customHeight="1">
      <c r="A3" s="195" t="s">
        <v>49</v>
      </c>
      <c r="B3" s="193"/>
      <c r="C3" s="194"/>
      <c r="D3" s="194"/>
      <c r="E3" s="194"/>
      <c r="F3" s="194"/>
      <c r="G3" s="194"/>
      <c r="H3" s="194"/>
      <c r="I3" s="194"/>
      <c r="J3" s="81"/>
      <c r="K3" s="82"/>
    </row>
    <row r="4" spans="1:11" s="8" customFormat="1" ht="90.75" customHeight="1">
      <c r="A4" s="135"/>
      <c r="B4" s="138"/>
      <c r="C4" s="122" t="s">
        <v>234</v>
      </c>
      <c r="D4" s="122" t="s">
        <v>235</v>
      </c>
      <c r="E4" s="122" t="s">
        <v>242</v>
      </c>
      <c r="F4" s="122" t="s">
        <v>278</v>
      </c>
      <c r="G4" s="122" t="s">
        <v>365</v>
      </c>
      <c r="H4" s="122" t="s">
        <v>279</v>
      </c>
      <c r="I4" s="122" t="s">
        <v>364</v>
      </c>
      <c r="J4" s="101"/>
      <c r="K4" s="82"/>
    </row>
    <row r="5" spans="1:11" s="100" customFormat="1" ht="21" customHeight="1">
      <c r="A5" s="131" t="s">
        <v>299</v>
      </c>
      <c r="B5" s="132"/>
      <c r="C5" s="136">
        <v>184812</v>
      </c>
      <c r="D5" s="136">
        <v>28762</v>
      </c>
      <c r="E5" s="136">
        <v>8182</v>
      </c>
      <c r="F5" s="136">
        <v>3853</v>
      </c>
      <c r="G5" s="136">
        <v>5266</v>
      </c>
      <c r="H5" s="136">
        <v>4510</v>
      </c>
      <c r="I5" s="136">
        <v>6951</v>
      </c>
      <c r="J5" s="98"/>
      <c r="K5" s="99"/>
    </row>
    <row r="6" spans="1:11" s="88" customFormat="1" ht="14.4">
      <c r="A6" s="123" t="s">
        <v>310</v>
      </c>
      <c r="B6" s="124"/>
      <c r="C6" s="142">
        <v>2096</v>
      </c>
      <c r="D6" s="142">
        <v>274</v>
      </c>
      <c r="E6" s="142">
        <v>82</v>
      </c>
      <c r="F6" s="142">
        <v>15</v>
      </c>
      <c r="G6" s="142">
        <v>83</v>
      </c>
      <c r="H6" s="142">
        <v>49</v>
      </c>
      <c r="I6" s="142">
        <v>45</v>
      </c>
      <c r="J6" s="102"/>
      <c r="K6" s="97"/>
    </row>
    <row r="7" spans="1:11" s="88" customFormat="1" ht="14.4">
      <c r="A7" s="123" t="s">
        <v>311</v>
      </c>
      <c r="B7" s="124"/>
      <c r="C7" s="142">
        <v>28966</v>
      </c>
      <c r="D7" s="142">
        <v>6398</v>
      </c>
      <c r="E7" s="142">
        <v>1420</v>
      </c>
      <c r="F7" s="142">
        <v>543</v>
      </c>
      <c r="G7" s="142">
        <v>1925</v>
      </c>
      <c r="H7" s="142">
        <v>1135</v>
      </c>
      <c r="I7" s="142">
        <v>1375</v>
      </c>
      <c r="J7" s="102"/>
      <c r="K7" s="97"/>
    </row>
    <row r="8" spans="1:11" ht="12.75">
      <c r="A8" s="125"/>
      <c r="B8" s="125" t="s">
        <v>331</v>
      </c>
      <c r="C8" s="137">
        <v>3429</v>
      </c>
      <c r="D8" s="137">
        <v>1040</v>
      </c>
      <c r="E8" s="137">
        <v>81</v>
      </c>
      <c r="F8" s="137">
        <v>90</v>
      </c>
      <c r="G8" s="137">
        <v>540</v>
      </c>
      <c r="H8" s="137">
        <v>222</v>
      </c>
      <c r="I8" s="137">
        <v>107</v>
      </c>
      <c r="J8" s="103"/>
      <c r="K8" s="79"/>
    </row>
    <row r="9" spans="1:11" ht="12.75">
      <c r="A9" s="125"/>
      <c r="B9" s="125" t="s">
        <v>332</v>
      </c>
      <c r="C9" s="137">
        <v>538</v>
      </c>
      <c r="D9" s="137">
        <v>219</v>
      </c>
      <c r="E9" s="137">
        <v>20</v>
      </c>
      <c r="F9" s="137">
        <v>9</v>
      </c>
      <c r="G9" s="137">
        <v>108</v>
      </c>
      <c r="H9" s="137">
        <v>18</v>
      </c>
      <c r="I9" s="137">
        <v>64</v>
      </c>
      <c r="J9" s="103"/>
      <c r="K9" s="79"/>
    </row>
    <row r="10" spans="1:11" ht="12.75">
      <c r="A10" s="125"/>
      <c r="B10" s="125" t="s">
        <v>333</v>
      </c>
      <c r="C10" s="137">
        <v>887</v>
      </c>
      <c r="D10" s="137">
        <v>145</v>
      </c>
      <c r="E10" s="137">
        <v>47</v>
      </c>
      <c r="F10" s="137">
        <v>4</v>
      </c>
      <c r="G10" s="137">
        <v>52</v>
      </c>
      <c r="H10" s="137">
        <v>10</v>
      </c>
      <c r="I10" s="137">
        <v>32</v>
      </c>
      <c r="J10" s="103"/>
      <c r="K10" s="79"/>
    </row>
    <row r="11" spans="1:11" ht="12.75">
      <c r="A11" s="125"/>
      <c r="B11" s="125" t="s">
        <v>334</v>
      </c>
      <c r="C11" s="137">
        <v>1393</v>
      </c>
      <c r="D11" s="137">
        <v>159</v>
      </c>
      <c r="E11" s="137">
        <v>26</v>
      </c>
      <c r="F11" s="137">
        <v>15</v>
      </c>
      <c r="G11" s="137">
        <v>31</v>
      </c>
      <c r="H11" s="137">
        <v>13</v>
      </c>
      <c r="I11" s="137">
        <v>74</v>
      </c>
      <c r="J11" s="103"/>
      <c r="K11" s="79"/>
    </row>
    <row r="12" spans="1:11" ht="12.75">
      <c r="A12" s="125"/>
      <c r="B12" s="125" t="s">
        <v>335</v>
      </c>
      <c r="C12" s="137">
        <v>619</v>
      </c>
      <c r="D12" s="137">
        <v>120</v>
      </c>
      <c r="E12" s="137">
        <v>17</v>
      </c>
      <c r="F12" s="137">
        <v>28</v>
      </c>
      <c r="G12" s="137">
        <v>18</v>
      </c>
      <c r="H12" s="137">
        <v>5</v>
      </c>
      <c r="I12" s="137">
        <v>52</v>
      </c>
      <c r="J12" s="103"/>
      <c r="K12" s="79"/>
    </row>
    <row r="13" spans="1:11" ht="12.75">
      <c r="A13" s="125"/>
      <c r="B13" s="125" t="s">
        <v>336</v>
      </c>
      <c r="C13" s="137">
        <v>2267</v>
      </c>
      <c r="D13" s="137">
        <v>500</v>
      </c>
      <c r="E13" s="137">
        <v>51</v>
      </c>
      <c r="F13" s="137">
        <v>17</v>
      </c>
      <c r="G13" s="137">
        <v>146</v>
      </c>
      <c r="H13" s="137">
        <v>206</v>
      </c>
      <c r="I13" s="137">
        <v>80</v>
      </c>
      <c r="J13" s="103"/>
      <c r="K13" s="79"/>
    </row>
    <row r="14" spans="1:11" ht="12.75">
      <c r="A14" s="125"/>
      <c r="B14" s="125" t="s">
        <v>355</v>
      </c>
      <c r="C14" s="137">
        <v>2470</v>
      </c>
      <c r="D14" s="137">
        <v>888</v>
      </c>
      <c r="E14" s="137">
        <v>416</v>
      </c>
      <c r="F14" s="137">
        <v>32</v>
      </c>
      <c r="G14" s="137">
        <v>120</v>
      </c>
      <c r="H14" s="137">
        <v>148</v>
      </c>
      <c r="I14" s="137">
        <v>172</v>
      </c>
      <c r="J14" s="103"/>
      <c r="K14" s="79"/>
    </row>
    <row r="15" spans="1:11" ht="12.75">
      <c r="A15" s="125"/>
      <c r="B15" s="125" t="s">
        <v>337</v>
      </c>
      <c r="C15" s="137">
        <v>1527</v>
      </c>
      <c r="D15" s="137">
        <v>181</v>
      </c>
      <c r="E15" s="137">
        <v>58</v>
      </c>
      <c r="F15" s="137">
        <v>18</v>
      </c>
      <c r="G15" s="137">
        <v>49</v>
      </c>
      <c r="H15" s="137">
        <v>11</v>
      </c>
      <c r="I15" s="137">
        <v>45</v>
      </c>
      <c r="J15" s="103"/>
      <c r="K15" s="79"/>
    </row>
    <row r="16" spans="1:11" ht="12.75">
      <c r="A16" s="125"/>
      <c r="B16" s="125" t="s">
        <v>338</v>
      </c>
      <c r="C16" s="137">
        <v>877</v>
      </c>
      <c r="D16" s="137">
        <v>245</v>
      </c>
      <c r="E16" s="137">
        <v>59</v>
      </c>
      <c r="F16" s="137">
        <v>17</v>
      </c>
      <c r="G16" s="137">
        <v>80</v>
      </c>
      <c r="H16" s="137">
        <v>41</v>
      </c>
      <c r="I16" s="137">
        <v>48</v>
      </c>
      <c r="J16" s="103"/>
      <c r="K16" s="79"/>
    </row>
    <row r="17" spans="1:11" ht="12.75">
      <c r="A17" s="125"/>
      <c r="B17" s="125" t="s">
        <v>339</v>
      </c>
      <c r="C17" s="137">
        <v>1041</v>
      </c>
      <c r="D17" s="137">
        <v>177</v>
      </c>
      <c r="E17" s="137">
        <v>61</v>
      </c>
      <c r="F17" s="137">
        <v>15</v>
      </c>
      <c r="G17" s="137">
        <v>35</v>
      </c>
      <c r="H17" s="137">
        <v>32</v>
      </c>
      <c r="I17" s="137">
        <v>34</v>
      </c>
      <c r="J17" s="103"/>
      <c r="K17" s="79"/>
    </row>
    <row r="18" spans="1:11" ht="12.75">
      <c r="A18" s="125"/>
      <c r="B18" s="125" t="s">
        <v>340</v>
      </c>
      <c r="C18" s="137">
        <v>956</v>
      </c>
      <c r="D18" s="137">
        <v>79</v>
      </c>
      <c r="E18" s="137">
        <v>11</v>
      </c>
      <c r="F18" s="137">
        <v>10</v>
      </c>
      <c r="G18" s="137">
        <v>28</v>
      </c>
      <c r="H18" s="137">
        <v>16</v>
      </c>
      <c r="I18" s="137">
        <v>14</v>
      </c>
      <c r="J18" s="103"/>
      <c r="K18" s="79"/>
    </row>
    <row r="19" spans="1:11" ht="12.75">
      <c r="A19" s="125"/>
      <c r="B19" s="125" t="s">
        <v>341</v>
      </c>
      <c r="C19" s="137">
        <v>12962</v>
      </c>
      <c r="D19" s="137">
        <v>2645</v>
      </c>
      <c r="E19" s="137">
        <v>573</v>
      </c>
      <c r="F19" s="137">
        <v>288</v>
      </c>
      <c r="G19" s="137">
        <v>718</v>
      </c>
      <c r="H19" s="137">
        <v>413</v>
      </c>
      <c r="I19" s="137">
        <v>653</v>
      </c>
      <c r="J19" s="103"/>
      <c r="K19" s="79"/>
    </row>
    <row r="20" spans="1:11" s="88" customFormat="1" ht="14.4">
      <c r="A20" s="123" t="s">
        <v>312</v>
      </c>
      <c r="B20" s="124"/>
      <c r="C20" s="142">
        <v>91950</v>
      </c>
      <c r="D20" s="142">
        <v>12724</v>
      </c>
      <c r="E20" s="142">
        <v>3682</v>
      </c>
      <c r="F20" s="142">
        <v>2342</v>
      </c>
      <c r="G20" s="142">
        <v>1738</v>
      </c>
      <c r="H20" s="142">
        <v>1766</v>
      </c>
      <c r="I20" s="142">
        <v>3196</v>
      </c>
      <c r="J20" s="102"/>
      <c r="K20" s="97"/>
    </row>
    <row r="21" spans="1:11" ht="12.75">
      <c r="A21" s="125"/>
      <c r="B21" s="125" t="s">
        <v>342</v>
      </c>
      <c r="C21" s="137">
        <v>27171</v>
      </c>
      <c r="D21" s="137">
        <v>4682</v>
      </c>
      <c r="E21" s="137">
        <v>1143</v>
      </c>
      <c r="F21" s="137">
        <v>827</v>
      </c>
      <c r="G21" s="137">
        <v>907</v>
      </c>
      <c r="H21" s="137">
        <v>701</v>
      </c>
      <c r="I21" s="137">
        <v>1104</v>
      </c>
      <c r="J21" s="103"/>
      <c r="K21" s="79"/>
    </row>
    <row r="22" spans="1:11" ht="12.75">
      <c r="A22" s="125"/>
      <c r="B22" s="125" t="s">
        <v>343</v>
      </c>
      <c r="C22" s="137">
        <v>5368</v>
      </c>
      <c r="D22" s="137">
        <v>680</v>
      </c>
      <c r="E22" s="137">
        <v>217</v>
      </c>
      <c r="F22" s="137">
        <v>115</v>
      </c>
      <c r="G22" s="137">
        <v>83</v>
      </c>
      <c r="H22" s="137">
        <v>113</v>
      </c>
      <c r="I22" s="137">
        <v>152</v>
      </c>
      <c r="J22" s="103"/>
      <c r="K22" s="79"/>
    </row>
    <row r="23" spans="1:11" ht="12.75">
      <c r="A23" s="125"/>
      <c r="B23" s="125" t="s">
        <v>344</v>
      </c>
      <c r="C23" s="137">
        <v>11038</v>
      </c>
      <c r="D23" s="137">
        <v>3529</v>
      </c>
      <c r="E23" s="137">
        <v>1382</v>
      </c>
      <c r="F23" s="137">
        <v>1012</v>
      </c>
      <c r="G23" s="137">
        <v>190</v>
      </c>
      <c r="H23" s="137">
        <v>628</v>
      </c>
      <c r="I23" s="137">
        <v>317</v>
      </c>
      <c r="J23" s="103"/>
      <c r="K23" s="79"/>
    </row>
    <row r="24" spans="1:11" ht="12.75">
      <c r="A24" s="125"/>
      <c r="B24" s="125" t="s">
        <v>345</v>
      </c>
      <c r="C24" s="137">
        <v>8362</v>
      </c>
      <c r="D24" s="137">
        <v>594</v>
      </c>
      <c r="E24" s="137">
        <v>166</v>
      </c>
      <c r="F24" s="137">
        <v>60</v>
      </c>
      <c r="G24" s="137">
        <v>88</v>
      </c>
      <c r="H24" s="137">
        <v>72</v>
      </c>
      <c r="I24" s="137">
        <v>208</v>
      </c>
      <c r="J24" s="103"/>
      <c r="K24" s="104"/>
    </row>
    <row r="25" spans="1:11" ht="12.75">
      <c r="A25" s="125"/>
      <c r="B25" s="125" t="s">
        <v>346</v>
      </c>
      <c r="C25" s="137">
        <v>2365</v>
      </c>
      <c r="D25" s="137">
        <v>118</v>
      </c>
      <c r="E25" s="137">
        <v>28</v>
      </c>
      <c r="F25" s="137">
        <v>16</v>
      </c>
      <c r="G25" s="137">
        <v>28</v>
      </c>
      <c r="H25" s="137">
        <v>20</v>
      </c>
      <c r="I25" s="137">
        <v>26</v>
      </c>
      <c r="J25" s="103"/>
      <c r="K25" s="79"/>
    </row>
    <row r="26" spans="1:11" ht="12.75">
      <c r="A26" s="125"/>
      <c r="B26" s="125" t="s">
        <v>347</v>
      </c>
      <c r="C26" s="137">
        <v>31860</v>
      </c>
      <c r="D26" s="137">
        <v>2518</v>
      </c>
      <c r="E26" s="137">
        <v>581</v>
      </c>
      <c r="F26" s="137">
        <v>249</v>
      </c>
      <c r="G26" s="137">
        <v>345</v>
      </c>
      <c r="H26" s="137">
        <v>141</v>
      </c>
      <c r="I26" s="137">
        <v>1202</v>
      </c>
      <c r="J26" s="103"/>
      <c r="K26" s="79"/>
    </row>
    <row r="27" spans="1:11" ht="12.75">
      <c r="A27" s="125"/>
      <c r="B27" s="125" t="s">
        <v>349</v>
      </c>
      <c r="C27" s="137">
        <v>5786</v>
      </c>
      <c r="D27" s="137">
        <v>603</v>
      </c>
      <c r="E27" s="137">
        <v>165</v>
      </c>
      <c r="F27" s="137">
        <v>63</v>
      </c>
      <c r="G27" s="137">
        <v>97</v>
      </c>
      <c r="H27" s="137">
        <v>91</v>
      </c>
      <c r="I27" s="137">
        <v>187</v>
      </c>
      <c r="J27" s="103"/>
      <c r="K27" s="79"/>
    </row>
    <row r="28" spans="1:11" s="88" customFormat="1" ht="14.4">
      <c r="A28" s="123" t="s">
        <v>313</v>
      </c>
      <c r="B28" s="124"/>
      <c r="C28" s="142">
        <v>61630</v>
      </c>
      <c r="D28" s="142">
        <v>9328</v>
      </c>
      <c r="E28" s="142">
        <v>2990</v>
      </c>
      <c r="F28" s="142">
        <v>953</v>
      </c>
      <c r="G28" s="142">
        <v>1497</v>
      </c>
      <c r="H28" s="142">
        <v>1558</v>
      </c>
      <c r="I28" s="142">
        <v>2330</v>
      </c>
      <c r="J28" s="102"/>
      <c r="K28" s="97"/>
    </row>
    <row r="29" spans="1:11" ht="12.75">
      <c r="A29" s="125"/>
      <c r="B29" s="125" t="s">
        <v>350</v>
      </c>
      <c r="C29" s="137">
        <v>3219</v>
      </c>
      <c r="D29" s="137">
        <v>644</v>
      </c>
      <c r="E29" s="137">
        <v>162</v>
      </c>
      <c r="F29" s="137">
        <v>67</v>
      </c>
      <c r="G29" s="137">
        <v>22</v>
      </c>
      <c r="H29" s="137">
        <v>251</v>
      </c>
      <c r="I29" s="137">
        <v>142</v>
      </c>
      <c r="J29" s="103"/>
      <c r="K29" s="79"/>
    </row>
    <row r="30" spans="1:11" ht="12.75">
      <c r="A30" s="125"/>
      <c r="B30" s="125" t="s">
        <v>351</v>
      </c>
      <c r="C30" s="137">
        <v>7414</v>
      </c>
      <c r="D30" s="137">
        <v>1143</v>
      </c>
      <c r="E30" s="137">
        <v>373</v>
      </c>
      <c r="F30" s="137">
        <v>263</v>
      </c>
      <c r="G30" s="137">
        <v>125</v>
      </c>
      <c r="H30" s="137">
        <v>208</v>
      </c>
      <c r="I30" s="137">
        <v>174</v>
      </c>
      <c r="J30" s="103"/>
      <c r="K30" s="79"/>
    </row>
    <row r="31" spans="1:11" ht="12.75">
      <c r="A31" s="125"/>
      <c r="B31" s="125" t="s">
        <v>352</v>
      </c>
      <c r="C31" s="137">
        <v>16035</v>
      </c>
      <c r="D31" s="137">
        <v>1858</v>
      </c>
      <c r="E31" s="137">
        <v>567</v>
      </c>
      <c r="F31" s="137">
        <v>206</v>
      </c>
      <c r="G31" s="137">
        <v>236</v>
      </c>
      <c r="H31" s="137">
        <v>287</v>
      </c>
      <c r="I31" s="137">
        <v>562</v>
      </c>
      <c r="J31" s="103"/>
      <c r="K31" s="79"/>
    </row>
    <row r="32" spans="1:14" ht="12.75">
      <c r="A32" s="125"/>
      <c r="B32" s="125" t="s">
        <v>353</v>
      </c>
      <c r="C32" s="137">
        <v>8271</v>
      </c>
      <c r="D32" s="137">
        <v>1429</v>
      </c>
      <c r="E32" s="137">
        <v>617</v>
      </c>
      <c r="F32" s="137">
        <v>153</v>
      </c>
      <c r="G32" s="137">
        <v>202</v>
      </c>
      <c r="H32" s="137">
        <v>135</v>
      </c>
      <c r="I32" s="137">
        <v>322</v>
      </c>
      <c r="J32" s="103"/>
      <c r="K32" s="79"/>
      <c r="L32" s="79"/>
      <c r="M32" s="79"/>
      <c r="N32" s="79"/>
    </row>
    <row r="33" spans="1:11" ht="12.75">
      <c r="A33" s="125"/>
      <c r="B33" s="125" t="s">
        <v>330</v>
      </c>
      <c r="C33" s="137">
        <v>24733</v>
      </c>
      <c r="D33" s="137">
        <v>4116</v>
      </c>
      <c r="E33" s="137">
        <v>1246</v>
      </c>
      <c r="F33" s="137">
        <v>262</v>
      </c>
      <c r="G33" s="137">
        <v>872</v>
      </c>
      <c r="H33" s="137">
        <v>667</v>
      </c>
      <c r="I33" s="137">
        <v>1069</v>
      </c>
      <c r="J33" s="103"/>
      <c r="K33" s="79"/>
    </row>
    <row r="34" spans="1:11" ht="12.75">
      <c r="A34" s="125"/>
      <c r="B34" s="125" t="s">
        <v>354</v>
      </c>
      <c r="C34" s="137">
        <v>1958</v>
      </c>
      <c r="D34" s="137">
        <v>138</v>
      </c>
      <c r="E34" s="137">
        <v>25</v>
      </c>
      <c r="F34" s="137">
        <v>2</v>
      </c>
      <c r="G34" s="137">
        <v>40</v>
      </c>
      <c r="H34" s="137">
        <v>10</v>
      </c>
      <c r="I34" s="137">
        <v>61</v>
      </c>
      <c r="J34" s="103"/>
      <c r="K34" s="79"/>
    </row>
    <row r="35" ht="15" customHeight="1"/>
    <row r="36" spans="1:11" s="88" customFormat="1" ht="14.4">
      <c r="A36" s="123" t="s">
        <v>483</v>
      </c>
      <c r="B36" s="124"/>
      <c r="C36" s="142"/>
      <c r="D36" s="142"/>
      <c r="E36" s="142"/>
      <c r="F36" s="142"/>
      <c r="G36" s="142"/>
      <c r="H36" s="142"/>
      <c r="I36" s="142"/>
      <c r="J36" s="102"/>
      <c r="K36" s="97"/>
    </row>
    <row r="37" spans="2:6" ht="12.75">
      <c r="B37" s="15" t="s">
        <v>310</v>
      </c>
      <c r="C37" s="7">
        <v>148</v>
      </c>
      <c r="D37" s="7">
        <v>109</v>
      </c>
      <c r="E37" s="7">
        <v>85</v>
      </c>
      <c r="F37" s="7">
        <v>93</v>
      </c>
    </row>
    <row r="38" spans="2:6" ht="12.75">
      <c r="B38" s="15" t="s">
        <v>311</v>
      </c>
      <c r="C38" s="7">
        <v>2687</v>
      </c>
      <c r="D38" s="7">
        <v>3078</v>
      </c>
      <c r="E38" s="7">
        <v>1927</v>
      </c>
      <c r="F38" s="7">
        <v>1779</v>
      </c>
    </row>
    <row r="39" spans="2:6" ht="12.75">
      <c r="B39" s="15" t="s">
        <v>312</v>
      </c>
      <c r="C39" s="7">
        <v>5054</v>
      </c>
      <c r="D39" s="7">
        <v>10963</v>
      </c>
      <c r="E39" s="7">
        <v>2016</v>
      </c>
      <c r="F39" s="7">
        <v>3916</v>
      </c>
    </row>
    <row r="40" spans="2:6" ht="12.75">
      <c r="B40" s="15" t="s">
        <v>313</v>
      </c>
      <c r="C40" s="7">
        <v>2872</v>
      </c>
      <c r="D40" s="7">
        <v>6412</v>
      </c>
      <c r="E40" s="7">
        <v>1383</v>
      </c>
      <c r="F40" s="7">
        <v>3028</v>
      </c>
    </row>
    <row r="62" spans="3:9" ht="12.75">
      <c r="C62" s="80" t="s">
        <v>234</v>
      </c>
      <c r="D62" s="80" t="s">
        <v>296</v>
      </c>
      <c r="E62" s="80" t="s">
        <v>290</v>
      </c>
      <c r="F62" s="80" t="s">
        <v>298</v>
      </c>
      <c r="G62" s="80" t="s">
        <v>297</v>
      </c>
      <c r="H62" s="80" t="s">
        <v>315</v>
      </c>
      <c r="I62" s="80"/>
    </row>
    <row r="71" spans="3:9" ht="12.75">
      <c r="C71" s="106"/>
      <c r="D71" s="106"/>
      <c r="E71" s="106"/>
      <c r="F71" s="106"/>
      <c r="G71" s="106"/>
      <c r="H71" s="106"/>
      <c r="I71" s="106"/>
    </row>
    <row r="72" spans="3:9" ht="12.75">
      <c r="C72" s="106"/>
      <c r="D72" s="106"/>
      <c r="E72" s="106"/>
      <c r="F72" s="106"/>
      <c r="G72" s="106"/>
      <c r="H72" s="106"/>
      <c r="I72" s="106"/>
    </row>
    <row r="73" spans="3:9" ht="12.75">
      <c r="C73" s="106"/>
      <c r="D73" s="106"/>
      <c r="E73" s="106"/>
      <c r="F73" s="106"/>
      <c r="G73" s="106"/>
      <c r="H73" s="106"/>
      <c r="I73" s="106"/>
    </row>
    <row r="74" spans="3:9" ht="12.75">
      <c r="C74" s="106"/>
      <c r="D74" s="106"/>
      <c r="E74" s="106"/>
      <c r="F74" s="106"/>
      <c r="G74" s="106"/>
      <c r="H74" s="106"/>
      <c r="I74" s="106"/>
    </row>
  </sheetData>
  <printOptions/>
  <pageMargins left="0.46" right="0.39" top="0.65" bottom="0.62" header="0.5" footer="0.5"/>
  <pageSetup horizontalDpi="600" verticalDpi="600" orientation="portrait" paperSize="9" scale="80" r:id="rId2"/>
  <rowBreaks count="1" manualBreakCount="1">
    <brk id="63"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zoomScale="85" zoomScaleNormal="85" workbookViewId="0" topLeftCell="A1">
      <selection activeCell="A83" sqref="A83"/>
    </sheetView>
  </sheetViews>
  <sheetFormatPr defaultColWidth="9.140625" defaultRowHeight="12.75"/>
  <cols>
    <col min="1" max="1" width="3.57421875" style="15" customWidth="1"/>
    <col min="2" max="2" width="34.421875" style="15" customWidth="1"/>
    <col min="3" max="6" width="10.7109375" style="7" customWidth="1"/>
    <col min="7" max="7" width="11.421875" style="7" customWidth="1"/>
    <col min="8" max="9" width="10.7109375" style="7" customWidth="1"/>
    <col min="10" max="10" width="9.140625" style="105" customWidth="1"/>
    <col min="11" max="16384" width="9.140625" style="7" customWidth="1"/>
  </cols>
  <sheetData>
    <row r="1" spans="1:11" s="8" customFormat="1" ht="20.25" customHeight="1">
      <c r="A1" s="189" t="s">
        <v>482</v>
      </c>
      <c r="B1" s="121"/>
      <c r="C1" s="122"/>
      <c r="D1" s="122"/>
      <c r="E1" s="122"/>
      <c r="F1" s="122"/>
      <c r="G1" s="122"/>
      <c r="H1" s="122"/>
      <c r="I1" s="122"/>
      <c r="J1" s="81"/>
      <c r="K1" s="82"/>
    </row>
    <row r="2" spans="1:11" s="8" customFormat="1" ht="12.75">
      <c r="A2" s="190" t="s">
        <v>366</v>
      </c>
      <c r="B2" s="191"/>
      <c r="C2" s="192"/>
      <c r="D2" s="192"/>
      <c r="E2" s="192"/>
      <c r="F2" s="192"/>
      <c r="G2" s="192"/>
      <c r="H2" s="192"/>
      <c r="I2" s="192"/>
      <c r="J2" s="81"/>
      <c r="K2" s="82"/>
    </row>
    <row r="3" spans="1:11" s="8" customFormat="1" ht="20.25" customHeight="1">
      <c r="A3" s="195" t="s">
        <v>49</v>
      </c>
      <c r="B3" s="193"/>
      <c r="C3" s="194"/>
      <c r="D3" s="194"/>
      <c r="E3" s="194"/>
      <c r="F3" s="194"/>
      <c r="G3" s="194"/>
      <c r="H3" s="194"/>
      <c r="I3" s="194"/>
      <c r="J3" s="81"/>
      <c r="K3" s="82"/>
    </row>
    <row r="4" spans="1:11" s="8" customFormat="1" ht="90.75" customHeight="1">
      <c r="A4" s="135"/>
      <c r="B4" s="138"/>
      <c r="C4" s="122" t="s">
        <v>234</v>
      </c>
      <c r="D4" s="122" t="s">
        <v>235</v>
      </c>
      <c r="E4" s="122" t="s">
        <v>242</v>
      </c>
      <c r="F4" s="122" t="s">
        <v>278</v>
      </c>
      <c r="G4" s="122" t="s">
        <v>365</v>
      </c>
      <c r="H4" s="122" t="s">
        <v>279</v>
      </c>
      <c r="I4" s="122" t="s">
        <v>364</v>
      </c>
      <c r="J4" s="101"/>
      <c r="K4" s="82"/>
    </row>
    <row r="5" spans="1:11" s="100" customFormat="1" ht="21" customHeight="1">
      <c r="A5" s="131" t="s">
        <v>299</v>
      </c>
      <c r="B5" s="132"/>
      <c r="C5" s="136">
        <v>184812</v>
      </c>
      <c r="D5" s="139">
        <v>0.15562842239681407</v>
      </c>
      <c r="E5" s="140">
        <v>0.04427201696859511</v>
      </c>
      <c r="F5" s="140">
        <v>0.020848213319481418</v>
      </c>
      <c r="G5" s="140">
        <v>0.028493820747570505</v>
      </c>
      <c r="H5" s="140">
        <v>0.02440317728286042</v>
      </c>
      <c r="I5" s="140">
        <v>0.037611194078306605</v>
      </c>
      <c r="J5" s="98"/>
      <c r="K5" s="99"/>
    </row>
    <row r="6" spans="1:11" s="88" customFormat="1" ht="14.4">
      <c r="A6" s="123" t="s">
        <v>310</v>
      </c>
      <c r="B6" s="124"/>
      <c r="C6" s="142">
        <v>2096</v>
      </c>
      <c r="D6" s="143">
        <v>0.13072519083969467</v>
      </c>
      <c r="E6" s="143">
        <v>0.039122137404580155</v>
      </c>
      <c r="F6" s="143">
        <v>0.00715648854961832</v>
      </c>
      <c r="G6" s="143">
        <v>0.03959923664122137</v>
      </c>
      <c r="H6" s="143">
        <v>0.023377862595419848</v>
      </c>
      <c r="I6" s="143">
        <v>0.021469465648854963</v>
      </c>
      <c r="J6" s="102"/>
      <c r="K6" s="97"/>
    </row>
    <row r="7" spans="1:11" s="88" customFormat="1" ht="14.4">
      <c r="A7" s="123" t="s">
        <v>311</v>
      </c>
      <c r="B7" s="124"/>
      <c r="C7" s="142">
        <v>28966</v>
      </c>
      <c r="D7" s="143">
        <v>0.2208796520057999</v>
      </c>
      <c r="E7" s="143">
        <v>0.049022992473934955</v>
      </c>
      <c r="F7" s="143">
        <v>0.018746116136159636</v>
      </c>
      <c r="G7" s="143">
        <v>0.06645722571290479</v>
      </c>
      <c r="H7" s="143">
        <v>0.039183870745011395</v>
      </c>
      <c r="I7" s="143">
        <v>0.04746944693778913</v>
      </c>
      <c r="J7" s="102"/>
      <c r="K7" s="97"/>
    </row>
    <row r="8" spans="1:11" ht="12.75">
      <c r="A8" s="125"/>
      <c r="B8" s="125" t="s">
        <v>331</v>
      </c>
      <c r="C8" s="137">
        <v>3429</v>
      </c>
      <c r="D8" s="141">
        <v>0.30329542140565763</v>
      </c>
      <c r="E8" s="141">
        <v>0.023622047244094488</v>
      </c>
      <c r="F8" s="141">
        <v>0.026246719160104987</v>
      </c>
      <c r="G8" s="141">
        <v>0.15748031496062992</v>
      </c>
      <c r="H8" s="141">
        <v>0.0647419072615923</v>
      </c>
      <c r="I8" s="141">
        <v>0.03120443277923593</v>
      </c>
      <c r="J8" s="103"/>
      <c r="K8" s="79"/>
    </row>
    <row r="9" spans="1:11" ht="12.75">
      <c r="A9" s="125"/>
      <c r="B9" s="125" t="s">
        <v>332</v>
      </c>
      <c r="C9" s="137">
        <v>538</v>
      </c>
      <c r="D9" s="141">
        <v>0.4070631970260223</v>
      </c>
      <c r="E9" s="141">
        <v>0.03717472118959108</v>
      </c>
      <c r="F9" s="141">
        <v>0.016728624535315983</v>
      </c>
      <c r="G9" s="141">
        <v>0.20074349442379183</v>
      </c>
      <c r="H9" s="141">
        <v>0.03345724907063197</v>
      </c>
      <c r="I9" s="141">
        <v>0.11895910780669144</v>
      </c>
      <c r="J9" s="103"/>
      <c r="K9" s="79"/>
    </row>
    <row r="10" spans="1:11" ht="12.75">
      <c r="A10" s="125"/>
      <c r="B10" s="125" t="s">
        <v>333</v>
      </c>
      <c r="C10" s="137">
        <v>887</v>
      </c>
      <c r="D10" s="141">
        <v>0.16347237880496054</v>
      </c>
      <c r="E10" s="141">
        <v>0.05298759864712514</v>
      </c>
      <c r="F10" s="141">
        <v>0.004509582863585118</v>
      </c>
      <c r="G10" s="141">
        <v>0.058624577226606536</v>
      </c>
      <c r="H10" s="141">
        <v>0.011273957158962795</v>
      </c>
      <c r="I10" s="141">
        <v>0.036076662908680945</v>
      </c>
      <c r="J10" s="103"/>
      <c r="K10" s="79"/>
    </row>
    <row r="11" spans="1:11" ht="12.75">
      <c r="A11" s="125"/>
      <c r="B11" s="125" t="s">
        <v>334</v>
      </c>
      <c r="C11" s="137">
        <v>1393</v>
      </c>
      <c r="D11" s="141">
        <v>0.11414213926776741</v>
      </c>
      <c r="E11" s="141">
        <v>0.01866475233309404</v>
      </c>
      <c r="F11" s="141">
        <v>0.010768126346015794</v>
      </c>
      <c r="G11" s="141">
        <v>0.022254127781765973</v>
      </c>
      <c r="H11" s="141">
        <v>0.00933237616654702</v>
      </c>
      <c r="I11" s="141">
        <v>0.05312275664034458</v>
      </c>
      <c r="J11" s="103"/>
      <c r="K11" s="79"/>
    </row>
    <row r="12" spans="1:11" ht="12.75">
      <c r="A12" s="125"/>
      <c r="B12" s="125" t="s">
        <v>335</v>
      </c>
      <c r="C12" s="137">
        <v>619</v>
      </c>
      <c r="D12" s="141">
        <v>0.1938610662358643</v>
      </c>
      <c r="E12" s="141">
        <v>0.027463651050080775</v>
      </c>
      <c r="F12" s="141">
        <v>0.045234248788368334</v>
      </c>
      <c r="G12" s="141">
        <v>0.029079159935379646</v>
      </c>
      <c r="H12" s="141">
        <v>0.008077544426494346</v>
      </c>
      <c r="I12" s="141">
        <v>0.0840064620355412</v>
      </c>
      <c r="J12" s="103"/>
      <c r="K12" s="79"/>
    </row>
    <row r="13" spans="1:11" ht="12.75">
      <c r="A13" s="125"/>
      <c r="B13" s="125" t="s">
        <v>336</v>
      </c>
      <c r="C13" s="137">
        <v>2267</v>
      </c>
      <c r="D13" s="141">
        <v>0.22055580061755625</v>
      </c>
      <c r="E13" s="141">
        <v>0.022496691662990738</v>
      </c>
      <c r="F13" s="141">
        <v>0.007498897220996913</v>
      </c>
      <c r="G13" s="141">
        <v>0.06440229378032643</v>
      </c>
      <c r="H13" s="141">
        <v>0.09086898985443317</v>
      </c>
      <c r="I13" s="141">
        <v>0.035288928098809</v>
      </c>
      <c r="J13" s="103"/>
      <c r="K13" s="79"/>
    </row>
    <row r="14" spans="1:11" ht="12.75">
      <c r="A14" s="125"/>
      <c r="B14" s="125" t="s">
        <v>355</v>
      </c>
      <c r="C14" s="137">
        <v>2470</v>
      </c>
      <c r="D14" s="141">
        <v>0.3595141700404858</v>
      </c>
      <c r="E14" s="141">
        <v>0.16842105263157894</v>
      </c>
      <c r="F14" s="141">
        <v>0.012955465587044534</v>
      </c>
      <c r="G14" s="141">
        <v>0.048582995951417005</v>
      </c>
      <c r="H14" s="141">
        <v>0.05991902834008097</v>
      </c>
      <c r="I14" s="141">
        <v>0.06963562753036437</v>
      </c>
      <c r="J14" s="103"/>
      <c r="K14" s="79"/>
    </row>
    <row r="15" spans="1:11" ht="12.75">
      <c r="A15" s="125"/>
      <c r="B15" s="125" t="s">
        <v>337</v>
      </c>
      <c r="C15" s="137">
        <v>1527</v>
      </c>
      <c r="D15" s="141">
        <v>0.11853307138179436</v>
      </c>
      <c r="E15" s="141">
        <v>0.03798297314996726</v>
      </c>
      <c r="F15" s="141">
        <v>0.011787819253438114</v>
      </c>
      <c r="G15" s="141">
        <v>0.032089063523248196</v>
      </c>
      <c r="H15" s="141">
        <v>0.007203667321545514</v>
      </c>
      <c r="I15" s="141">
        <v>0.029469548133595286</v>
      </c>
      <c r="J15" s="103"/>
      <c r="K15" s="79"/>
    </row>
    <row r="16" spans="1:11" ht="12.75">
      <c r="A16" s="125"/>
      <c r="B16" s="125" t="s">
        <v>338</v>
      </c>
      <c r="C16" s="137">
        <v>877</v>
      </c>
      <c r="D16" s="141">
        <v>0.27936145952109465</v>
      </c>
      <c r="E16" s="141">
        <v>0.06727480045610035</v>
      </c>
      <c r="F16" s="141">
        <v>0.019384264538198404</v>
      </c>
      <c r="G16" s="141">
        <v>0.09122006841505131</v>
      </c>
      <c r="H16" s="141">
        <v>0.046750285062713795</v>
      </c>
      <c r="I16" s="141">
        <v>0.05473204104903079</v>
      </c>
      <c r="J16" s="103"/>
      <c r="K16" s="79"/>
    </row>
    <row r="17" spans="1:11" ht="12.75">
      <c r="A17" s="125"/>
      <c r="B17" s="125" t="s">
        <v>339</v>
      </c>
      <c r="C17" s="137">
        <v>1041</v>
      </c>
      <c r="D17" s="141">
        <v>0.17002881844380405</v>
      </c>
      <c r="E17" s="141">
        <v>0.05859750240153699</v>
      </c>
      <c r="F17" s="141">
        <v>0.01440922190201729</v>
      </c>
      <c r="G17" s="141">
        <v>0.03362151777137368</v>
      </c>
      <c r="H17" s="141">
        <v>0.03073967339097022</v>
      </c>
      <c r="I17" s="141">
        <v>0.03266090297790586</v>
      </c>
      <c r="J17" s="103"/>
      <c r="K17" s="79"/>
    </row>
    <row r="18" spans="1:11" ht="12.75">
      <c r="A18" s="125"/>
      <c r="B18" s="125" t="s">
        <v>340</v>
      </c>
      <c r="C18" s="137">
        <v>956</v>
      </c>
      <c r="D18" s="141">
        <v>0.08263598326359832</v>
      </c>
      <c r="E18" s="141">
        <v>0.011506276150627616</v>
      </c>
      <c r="F18" s="141">
        <v>0.010460251046025104</v>
      </c>
      <c r="G18" s="141">
        <v>0.029288702928870293</v>
      </c>
      <c r="H18" s="141">
        <v>0.016736401673640166</v>
      </c>
      <c r="I18" s="141">
        <v>0.014644351464435146</v>
      </c>
      <c r="J18" s="103"/>
      <c r="K18" s="79"/>
    </row>
    <row r="19" spans="1:11" ht="12.75">
      <c r="A19" s="125"/>
      <c r="B19" s="125" t="s">
        <v>341</v>
      </c>
      <c r="C19" s="137">
        <v>12962</v>
      </c>
      <c r="D19" s="141">
        <v>0.20405801573831198</v>
      </c>
      <c r="E19" s="141">
        <v>0.044206141027619196</v>
      </c>
      <c r="F19" s="141">
        <v>0.022218793396080853</v>
      </c>
      <c r="G19" s="141">
        <v>0.05539268631384046</v>
      </c>
      <c r="H19" s="141">
        <v>0.03186236691868539</v>
      </c>
      <c r="I19" s="141">
        <v>0.0503780280820861</v>
      </c>
      <c r="J19" s="103"/>
      <c r="K19" s="79"/>
    </row>
    <row r="20" spans="1:11" s="88" customFormat="1" ht="14.4">
      <c r="A20" s="123" t="s">
        <v>312</v>
      </c>
      <c r="B20" s="124"/>
      <c r="C20" s="142">
        <v>91950</v>
      </c>
      <c r="D20" s="143">
        <v>0.1383795541054921</v>
      </c>
      <c r="E20" s="143">
        <v>0.04004350190320827</v>
      </c>
      <c r="F20" s="143">
        <v>0.025470364328439368</v>
      </c>
      <c r="G20" s="143">
        <v>0.018901576943991298</v>
      </c>
      <c r="H20" s="143">
        <v>0.019206090266449156</v>
      </c>
      <c r="I20" s="143">
        <v>0.03475802066340403</v>
      </c>
      <c r="J20" s="102"/>
      <c r="K20" s="97"/>
    </row>
    <row r="21" spans="1:11" ht="12.75">
      <c r="A21" s="125"/>
      <c r="B21" s="125" t="s">
        <v>342</v>
      </c>
      <c r="C21" s="137">
        <v>27171</v>
      </c>
      <c r="D21" s="141">
        <v>0.17231607228294873</v>
      </c>
      <c r="E21" s="141">
        <v>0.042066909572706195</v>
      </c>
      <c r="F21" s="141">
        <v>0.030436862831695558</v>
      </c>
      <c r="G21" s="141">
        <v>0.033381178462331164</v>
      </c>
      <c r="H21" s="141">
        <v>0.02579956571344448</v>
      </c>
      <c r="I21" s="141">
        <v>0.040631555702771334</v>
      </c>
      <c r="J21" s="103"/>
      <c r="K21" s="79"/>
    </row>
    <row r="22" spans="1:11" ht="12.75">
      <c r="A22" s="125"/>
      <c r="B22" s="125" t="s">
        <v>343</v>
      </c>
      <c r="C22" s="137">
        <v>5368</v>
      </c>
      <c r="D22" s="141">
        <v>0.12667660208643816</v>
      </c>
      <c r="E22" s="141">
        <v>0.040424739195231</v>
      </c>
      <c r="F22" s="141">
        <v>0.021423248882265277</v>
      </c>
      <c r="G22" s="141">
        <v>0.015461997019374068</v>
      </c>
      <c r="H22" s="141">
        <v>0.021050670640834577</v>
      </c>
      <c r="I22" s="141">
        <v>0.028315946348733235</v>
      </c>
      <c r="J22" s="103"/>
      <c r="K22" s="79"/>
    </row>
    <row r="23" spans="1:11" ht="12.75">
      <c r="A23" s="125"/>
      <c r="B23" s="125" t="s">
        <v>344</v>
      </c>
      <c r="C23" s="137">
        <v>11038</v>
      </c>
      <c r="D23" s="141">
        <v>0.31971371625294437</v>
      </c>
      <c r="E23" s="141">
        <v>0.1252038412755934</v>
      </c>
      <c r="F23" s="141">
        <v>0.0916832759557891</v>
      </c>
      <c r="G23" s="141">
        <v>0.017213263272331945</v>
      </c>
      <c r="H23" s="141">
        <v>0.05689436492118137</v>
      </c>
      <c r="I23" s="141">
        <v>0.02871897082804856</v>
      </c>
      <c r="J23" s="103"/>
      <c r="K23" s="79"/>
    </row>
    <row r="24" spans="1:11" ht="12.75">
      <c r="A24" s="125"/>
      <c r="B24" s="125" t="s">
        <v>345</v>
      </c>
      <c r="C24" s="137">
        <v>8362</v>
      </c>
      <c r="D24" s="141">
        <v>0.07103563740731883</v>
      </c>
      <c r="E24" s="141">
        <v>0.019851710117196844</v>
      </c>
      <c r="F24" s="141">
        <v>0.0071753169098301844</v>
      </c>
      <c r="G24" s="141">
        <v>0.010523798134417603</v>
      </c>
      <c r="H24" s="141">
        <v>0.008610380291796222</v>
      </c>
      <c r="I24" s="141">
        <v>0.024874431954077972</v>
      </c>
      <c r="J24" s="103"/>
      <c r="K24" s="104"/>
    </row>
    <row r="25" spans="1:11" ht="12.75">
      <c r="A25" s="125"/>
      <c r="B25" s="125" t="s">
        <v>346</v>
      </c>
      <c r="C25" s="137">
        <v>2365</v>
      </c>
      <c r="D25" s="141">
        <v>0.04989429175475687</v>
      </c>
      <c r="E25" s="141">
        <v>0.011839323467230444</v>
      </c>
      <c r="F25" s="141">
        <v>0.006765327695560253</v>
      </c>
      <c r="G25" s="141">
        <v>0.011839323467230444</v>
      </c>
      <c r="H25" s="141">
        <v>0.008456659619450317</v>
      </c>
      <c r="I25" s="141">
        <v>0.010993657505285413</v>
      </c>
      <c r="J25" s="103"/>
      <c r="K25" s="79"/>
    </row>
    <row r="26" spans="1:11" ht="12.75">
      <c r="A26" s="125"/>
      <c r="B26" s="125" t="s">
        <v>347</v>
      </c>
      <c r="C26" s="137">
        <v>31860</v>
      </c>
      <c r="D26" s="141">
        <v>0.07903327055869429</v>
      </c>
      <c r="E26" s="141">
        <v>0.018236032642812303</v>
      </c>
      <c r="F26" s="141">
        <v>0.007815442561205274</v>
      </c>
      <c r="G26" s="141">
        <v>0.010828625235404897</v>
      </c>
      <c r="H26" s="141">
        <v>0.004425612052730697</v>
      </c>
      <c r="I26" s="141">
        <v>0.037727558066541114</v>
      </c>
      <c r="J26" s="103"/>
      <c r="K26" s="79"/>
    </row>
    <row r="27" spans="1:11" ht="12.75">
      <c r="A27" s="125"/>
      <c r="B27" s="125" t="s">
        <v>349</v>
      </c>
      <c r="C27" s="137">
        <v>5786</v>
      </c>
      <c r="D27" s="141">
        <v>0.10421707569996544</v>
      </c>
      <c r="E27" s="141">
        <v>0.028517110266159697</v>
      </c>
      <c r="F27" s="141">
        <v>0.010888351192533702</v>
      </c>
      <c r="G27" s="141">
        <v>0.0167646042170757</v>
      </c>
      <c r="H27" s="141">
        <v>0.015727618389215346</v>
      </c>
      <c r="I27" s="141">
        <v>0.03231939163498099</v>
      </c>
      <c r="J27" s="103"/>
      <c r="K27" s="79"/>
    </row>
    <row r="28" spans="1:11" s="88" customFormat="1" ht="14.4">
      <c r="A28" s="123" t="s">
        <v>313</v>
      </c>
      <c r="B28" s="124"/>
      <c r="C28" s="142">
        <v>61630</v>
      </c>
      <c r="D28" s="143">
        <v>0.15135485964627615</v>
      </c>
      <c r="E28" s="143">
        <v>0.04851533344150576</v>
      </c>
      <c r="F28" s="143">
        <v>0.015463248417978257</v>
      </c>
      <c r="G28" s="143">
        <v>0.0242901184488074</v>
      </c>
      <c r="H28" s="143">
        <v>0.025279896154470224</v>
      </c>
      <c r="I28" s="143">
        <v>0.03780626318351452</v>
      </c>
      <c r="J28" s="102"/>
      <c r="K28" s="97"/>
    </row>
    <row r="29" spans="1:11" ht="12.75">
      <c r="A29" s="125"/>
      <c r="B29" s="125" t="s">
        <v>350</v>
      </c>
      <c r="C29" s="137">
        <v>3219</v>
      </c>
      <c r="D29" s="141">
        <v>0.20006213109661386</v>
      </c>
      <c r="E29" s="141">
        <v>0.05032618825722274</v>
      </c>
      <c r="F29" s="141">
        <v>0.020813917365641504</v>
      </c>
      <c r="G29" s="141">
        <v>0.006834420627524076</v>
      </c>
      <c r="H29" s="141">
        <v>0.07797452625038832</v>
      </c>
      <c r="I29" s="141">
        <v>0.04411307859583722</v>
      </c>
      <c r="J29" s="103"/>
      <c r="K29" s="79"/>
    </row>
    <row r="30" spans="1:11" ht="12.75">
      <c r="A30" s="125"/>
      <c r="B30" s="125" t="s">
        <v>351</v>
      </c>
      <c r="C30" s="137">
        <v>7414</v>
      </c>
      <c r="D30" s="141">
        <v>0.15416779066630698</v>
      </c>
      <c r="E30" s="141">
        <v>0.050310223900728354</v>
      </c>
      <c r="F30" s="141">
        <v>0.03547342864850283</v>
      </c>
      <c r="G30" s="141">
        <v>0.016859994604801726</v>
      </c>
      <c r="H30" s="141">
        <v>0.028055031022390074</v>
      </c>
      <c r="I30" s="141">
        <v>0.023469112489884</v>
      </c>
      <c r="J30" s="103"/>
      <c r="K30" s="79"/>
    </row>
    <row r="31" spans="1:11" ht="12.75">
      <c r="A31" s="125"/>
      <c r="B31" s="125" t="s">
        <v>352</v>
      </c>
      <c r="C31" s="137">
        <v>16035</v>
      </c>
      <c r="D31" s="141">
        <v>0.11587153102588088</v>
      </c>
      <c r="E31" s="141">
        <v>0.035360149672591205</v>
      </c>
      <c r="F31" s="141">
        <v>0.012846897411911444</v>
      </c>
      <c r="G31" s="141">
        <v>0.014717804801995634</v>
      </c>
      <c r="H31" s="141">
        <v>0.017898347365138758</v>
      </c>
      <c r="I31" s="141">
        <v>0.035048331774243845</v>
      </c>
      <c r="J31" s="103"/>
      <c r="K31" s="79"/>
    </row>
    <row r="32" spans="1:14" ht="12.75">
      <c r="A32" s="125"/>
      <c r="B32" s="125" t="s">
        <v>353</v>
      </c>
      <c r="C32" s="137">
        <v>8271</v>
      </c>
      <c r="D32" s="141">
        <v>0.17277233708136863</v>
      </c>
      <c r="E32" s="141">
        <v>0.07459799298754685</v>
      </c>
      <c r="F32" s="141">
        <v>0.018498367791077257</v>
      </c>
      <c r="G32" s="141">
        <v>0.02442268165880788</v>
      </c>
      <c r="H32" s="141">
        <v>0.01632208922742111</v>
      </c>
      <c r="I32" s="141">
        <v>0.038931205416515534</v>
      </c>
      <c r="J32" s="103"/>
      <c r="K32" s="79"/>
      <c r="L32" s="79"/>
      <c r="M32" s="79"/>
      <c r="N32" s="79"/>
    </row>
    <row r="33" spans="1:11" ht="12.75">
      <c r="A33" s="125"/>
      <c r="B33" s="125" t="s">
        <v>330</v>
      </c>
      <c r="C33" s="137">
        <v>24733</v>
      </c>
      <c r="D33" s="141">
        <v>0.16641733716087817</v>
      </c>
      <c r="E33" s="141">
        <v>0.05037803743985768</v>
      </c>
      <c r="F33" s="141">
        <v>0.010593134678364938</v>
      </c>
      <c r="G33" s="141">
        <v>0.03525653984555048</v>
      </c>
      <c r="H33" s="141">
        <v>0.026968018436906157</v>
      </c>
      <c r="I33" s="141">
        <v>0.04322160676019893</v>
      </c>
      <c r="J33" s="103"/>
      <c r="K33" s="79"/>
    </row>
    <row r="34" spans="1:11" ht="12.75">
      <c r="A34" s="125"/>
      <c r="B34" s="125" t="s">
        <v>354</v>
      </c>
      <c r="C34" s="137">
        <v>1958</v>
      </c>
      <c r="D34" s="141">
        <v>0.07048008171603677</v>
      </c>
      <c r="E34" s="141">
        <v>0.012768130745658836</v>
      </c>
      <c r="F34" s="141">
        <v>0.0010214504596527069</v>
      </c>
      <c r="G34" s="141">
        <v>0.020429009193054137</v>
      </c>
      <c r="H34" s="141">
        <v>0.005107252298263534</v>
      </c>
      <c r="I34" s="141">
        <v>0.03115423901940756</v>
      </c>
      <c r="J34" s="103"/>
      <c r="K34" s="79"/>
    </row>
    <row r="35" spans="1:11" ht="6" customHeight="1">
      <c r="A35" s="179"/>
      <c r="B35" s="179"/>
      <c r="C35" s="180"/>
      <c r="D35" s="181"/>
      <c r="E35" s="181"/>
      <c r="F35" s="181"/>
      <c r="G35" s="181"/>
      <c r="H35" s="181"/>
      <c r="I35" s="181"/>
      <c r="J35" s="103"/>
      <c r="K35" s="79"/>
    </row>
    <row r="36" spans="1:11" s="8" customFormat="1" ht="12.75">
      <c r="A36" s="190" t="s">
        <v>368</v>
      </c>
      <c r="B36" s="191"/>
      <c r="C36" s="192"/>
      <c r="D36" s="192"/>
      <c r="E36" s="192"/>
      <c r="F36" s="192"/>
      <c r="G36" s="192"/>
      <c r="H36" s="192"/>
      <c r="I36" s="192"/>
      <c r="J36" s="81"/>
      <c r="K36" s="82"/>
    </row>
    <row r="37" spans="1:11" s="8" customFormat="1" ht="12.75">
      <c r="A37" s="190" t="s">
        <v>367</v>
      </c>
      <c r="B37" s="191"/>
      <c r="C37" s="192"/>
      <c r="D37" s="192"/>
      <c r="E37" s="192"/>
      <c r="F37" s="192"/>
      <c r="G37" s="192"/>
      <c r="H37" s="192"/>
      <c r="I37" s="192"/>
      <c r="J37" s="81"/>
      <c r="K37" s="82"/>
    </row>
    <row r="39" spans="1:11" s="88" customFormat="1" ht="14.4">
      <c r="A39" s="123" t="s">
        <v>60</v>
      </c>
      <c r="B39" s="124"/>
      <c r="C39" s="142"/>
      <c r="D39" s="142"/>
      <c r="E39" s="142"/>
      <c r="F39" s="142"/>
      <c r="G39" s="142"/>
      <c r="H39" s="142"/>
      <c r="I39" s="142"/>
      <c r="J39" s="102"/>
      <c r="K39" s="97"/>
    </row>
    <row r="40" ht="12.75">
      <c r="J40" s="7"/>
    </row>
    <row r="41" spans="3:15" ht="12.75">
      <c r="C41" s="86"/>
      <c r="D41" s="86"/>
      <c r="E41" s="86"/>
      <c r="F41" s="86"/>
      <c r="G41" s="86"/>
      <c r="H41" s="86"/>
      <c r="I41" s="86"/>
      <c r="J41" s="86"/>
      <c r="K41" s="86"/>
      <c r="L41" s="86"/>
      <c r="M41" s="86"/>
      <c r="N41" s="86"/>
      <c r="O41" s="86"/>
    </row>
    <row r="42" spans="3:15" ht="12.75">
      <c r="C42" s="86"/>
      <c r="D42" s="86"/>
      <c r="E42" s="86"/>
      <c r="F42" s="86"/>
      <c r="G42" s="86"/>
      <c r="H42" s="86"/>
      <c r="I42" s="86"/>
      <c r="J42" s="86"/>
      <c r="K42" s="86"/>
      <c r="L42" s="86"/>
      <c r="M42" s="86"/>
      <c r="N42" s="86"/>
      <c r="O42" s="86"/>
    </row>
    <row r="43" spans="3:15" ht="12.75">
      <c r="C43" s="86"/>
      <c r="D43" s="86"/>
      <c r="E43" s="86"/>
      <c r="F43" s="86"/>
      <c r="G43" s="86"/>
      <c r="H43" s="86"/>
      <c r="I43" s="86"/>
      <c r="J43" s="86"/>
      <c r="K43" s="86"/>
      <c r="L43" s="86"/>
      <c r="M43" s="86"/>
      <c r="N43" s="86"/>
      <c r="O43" s="86"/>
    </row>
    <row r="44" spans="3:15" ht="12.75">
      <c r="C44" s="86"/>
      <c r="D44" s="86"/>
      <c r="E44" s="86"/>
      <c r="F44" s="86"/>
      <c r="G44" s="86"/>
      <c r="H44" s="86"/>
      <c r="I44" s="86"/>
      <c r="J44" s="86"/>
      <c r="K44" s="86"/>
      <c r="L44" s="86"/>
      <c r="M44" s="86"/>
      <c r="N44" s="86"/>
      <c r="O44" s="86"/>
    </row>
    <row r="45" spans="3:15" ht="12.75">
      <c r="C45" s="86"/>
      <c r="D45" s="86"/>
      <c r="E45" s="86"/>
      <c r="F45" s="86"/>
      <c r="G45" s="86"/>
      <c r="H45" s="86"/>
      <c r="I45" s="86"/>
      <c r="J45" s="86"/>
      <c r="K45" s="86"/>
      <c r="L45" s="86"/>
      <c r="M45" s="86"/>
      <c r="N45" s="86"/>
      <c r="O45" s="86"/>
    </row>
    <row r="46" spans="3:15" ht="12.75">
      <c r="C46" s="86"/>
      <c r="D46" s="86"/>
      <c r="E46" s="86"/>
      <c r="F46" s="86"/>
      <c r="G46" s="86"/>
      <c r="H46" s="86"/>
      <c r="I46" s="86"/>
      <c r="J46" s="86"/>
      <c r="K46" s="86"/>
      <c r="L46" s="86"/>
      <c r="M46" s="86"/>
      <c r="N46" s="86"/>
      <c r="O46" s="86"/>
    </row>
    <row r="62" spans="3:9" ht="12.75">
      <c r="C62" s="80" t="s">
        <v>234</v>
      </c>
      <c r="D62" s="80" t="s">
        <v>296</v>
      </c>
      <c r="E62" s="80" t="s">
        <v>290</v>
      </c>
      <c r="F62" s="80" t="s">
        <v>298</v>
      </c>
      <c r="G62" s="80" t="s">
        <v>297</v>
      </c>
      <c r="H62" s="80" t="s">
        <v>315</v>
      </c>
      <c r="I62" s="80"/>
    </row>
    <row r="63" spans="3:9" ht="12.75">
      <c r="C63" s="106"/>
      <c r="D63" s="106"/>
      <c r="E63" s="106"/>
      <c r="F63" s="106"/>
      <c r="G63" s="106"/>
      <c r="H63" s="106"/>
      <c r="I63" s="106"/>
    </row>
    <row r="64" spans="3:9" ht="12.75">
      <c r="C64" s="106"/>
      <c r="D64" s="106"/>
      <c r="E64" s="106"/>
      <c r="F64" s="106"/>
      <c r="G64" s="106"/>
      <c r="H64" s="106"/>
      <c r="I64" s="106"/>
    </row>
    <row r="65" spans="3:9" ht="12.75">
      <c r="C65" s="106"/>
      <c r="D65" s="106"/>
      <c r="E65" s="106"/>
      <c r="F65" s="106"/>
      <c r="G65" s="106"/>
      <c r="H65" s="106"/>
      <c r="I65" s="106"/>
    </row>
    <row r="66" spans="3:9" ht="12.75">
      <c r="C66" s="106"/>
      <c r="D66" s="106"/>
      <c r="E66" s="106"/>
      <c r="F66" s="106"/>
      <c r="G66" s="106"/>
      <c r="H66" s="106"/>
      <c r="I66" s="106"/>
    </row>
  </sheetData>
  <conditionalFormatting sqref="D6:I35">
    <cfRule type="cellIs" priority="1" dxfId="1" operator="lessThan" stopIfTrue="1">
      <formula>D$5*0.7</formula>
    </cfRule>
    <cfRule type="cellIs" priority="2" dxfId="0" operator="greaterThanOrEqual" stopIfTrue="1">
      <formula>D$5*1.3</formula>
    </cfRule>
  </conditionalFormatting>
  <printOptions/>
  <pageMargins left="0.46" right="0.3" top="0.64" bottom="0.58" header="0.5" footer="0.5"/>
  <pageSetup horizontalDpi="600" verticalDpi="600" orientation="portrait" paperSize="9" scale="77"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showGridLines="0" workbookViewId="0" topLeftCell="A1">
      <selection activeCell="A83" sqref="A83"/>
    </sheetView>
  </sheetViews>
  <sheetFormatPr defaultColWidth="9.140625" defaultRowHeight="12.75"/>
  <sheetData>
    <row r="1" spans="1:18" s="8" customFormat="1" ht="24.75" customHeight="1">
      <c r="A1" s="189" t="s">
        <v>61</v>
      </c>
      <c r="B1" s="121"/>
      <c r="C1" s="122"/>
      <c r="D1" s="122"/>
      <c r="E1" s="122"/>
      <c r="F1" s="122"/>
      <c r="G1" s="122"/>
      <c r="H1" s="122"/>
      <c r="I1" s="122"/>
      <c r="J1" s="122"/>
      <c r="K1" s="122"/>
      <c r="L1" s="122"/>
      <c r="M1" s="122"/>
      <c r="N1" s="122"/>
      <c r="O1" s="122"/>
      <c r="P1" s="122"/>
      <c r="Q1" s="122"/>
      <c r="R1" s="122"/>
    </row>
    <row r="2" spans="1:18" s="8" customFormat="1" ht="12.75">
      <c r="A2" s="190" t="s">
        <v>366</v>
      </c>
      <c r="B2" s="191"/>
      <c r="C2" s="192"/>
      <c r="D2" s="192"/>
      <c r="E2" s="192"/>
      <c r="F2" s="192"/>
      <c r="G2" s="192"/>
      <c r="H2" s="192"/>
      <c r="I2" s="192"/>
      <c r="J2" s="192"/>
      <c r="K2" s="192"/>
      <c r="L2" s="192"/>
      <c r="M2" s="192"/>
      <c r="N2" s="192"/>
      <c r="O2" s="192"/>
      <c r="P2" s="192"/>
      <c r="Q2" s="192"/>
      <c r="R2" s="192"/>
    </row>
  </sheetData>
  <printOptions/>
  <pageMargins left="0.49" right="0.44" top="0.72" bottom="0.66" header="0.5" footer="0.5"/>
  <pageSetup horizontalDpi="600" verticalDpi="600" orientation="landscape" paperSize="9" scale="84" r:id="rId2"/>
  <colBreaks count="1" manualBreakCount="1">
    <brk id="18" max="16383" man="1"/>
  </col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topLeftCell="A1">
      <selection activeCell="A83" sqref="A83"/>
    </sheetView>
  </sheetViews>
  <sheetFormatPr defaultColWidth="9.140625" defaultRowHeight="12.75"/>
  <cols>
    <col min="1" max="1" width="31.421875" style="0" bestFit="1" customWidth="1"/>
    <col min="2" max="7" width="18.7109375" style="0" customWidth="1"/>
  </cols>
  <sheetData>
    <row r="1" spans="1:7" s="8" customFormat="1" ht="24.75" customHeight="1">
      <c r="A1" s="189" t="s">
        <v>486</v>
      </c>
      <c r="B1" s="121"/>
      <c r="C1" s="122"/>
      <c r="D1" s="122"/>
      <c r="E1" s="122"/>
      <c r="F1" s="122"/>
      <c r="G1" s="122"/>
    </row>
    <row r="2" spans="1:7" s="8" customFormat="1" ht="15.75" customHeight="1">
      <c r="A2" s="190" t="s">
        <v>366</v>
      </c>
      <c r="B2" s="191"/>
      <c r="C2" s="192"/>
      <c r="D2" s="192"/>
      <c r="E2" s="192"/>
      <c r="F2" s="192"/>
      <c r="G2" s="192"/>
    </row>
    <row r="3" s="64" customFormat="1" ht="12.75"/>
    <row r="4" spans="1:7" ht="18.75" customHeight="1">
      <c r="A4" s="144"/>
      <c r="B4" s="145" t="s">
        <v>235</v>
      </c>
      <c r="C4" s="145" t="s">
        <v>242</v>
      </c>
      <c r="D4" s="145" t="s">
        <v>278</v>
      </c>
      <c r="E4" s="145" t="s">
        <v>365</v>
      </c>
      <c r="F4" s="145" t="s">
        <v>279</v>
      </c>
      <c r="G4" s="145" t="s">
        <v>364</v>
      </c>
    </row>
    <row r="5" spans="1:7" ht="15.6">
      <c r="A5" s="296" t="s">
        <v>62</v>
      </c>
      <c r="B5" s="297">
        <v>940.5833333333334</v>
      </c>
      <c r="C5" s="297">
        <v>262</v>
      </c>
      <c r="D5" s="297">
        <v>170</v>
      </c>
      <c r="E5" s="297">
        <v>146</v>
      </c>
      <c r="F5" s="297">
        <v>145</v>
      </c>
      <c r="G5" s="297">
        <v>217</v>
      </c>
    </row>
    <row r="6" spans="1:7" ht="15.6">
      <c r="A6" s="298" t="s">
        <v>66</v>
      </c>
      <c r="B6" s="299">
        <v>852.0833333333334</v>
      </c>
      <c r="C6" s="299">
        <v>248</v>
      </c>
      <c r="D6" s="299">
        <v>35</v>
      </c>
      <c r="E6" s="299">
        <v>260</v>
      </c>
      <c r="F6" s="299">
        <v>112</v>
      </c>
      <c r="G6" s="299">
        <v>198</v>
      </c>
    </row>
    <row r="7" spans="1:7" ht="15.6">
      <c r="A7" s="298" t="s">
        <v>64</v>
      </c>
      <c r="B7" s="299">
        <v>806.1666666666666</v>
      </c>
      <c r="C7" s="299">
        <v>182</v>
      </c>
      <c r="D7" s="299">
        <v>31</v>
      </c>
      <c r="E7" s="299">
        <v>196</v>
      </c>
      <c r="F7" s="299">
        <v>59</v>
      </c>
      <c r="G7" s="299">
        <v>338</v>
      </c>
    </row>
    <row r="8" spans="1:7" ht="15.6">
      <c r="A8" s="298" t="s">
        <v>73</v>
      </c>
      <c r="B8" s="299">
        <v>802.75</v>
      </c>
      <c r="C8" s="299">
        <v>317</v>
      </c>
      <c r="D8" s="299">
        <v>176</v>
      </c>
      <c r="E8" s="299">
        <v>59</v>
      </c>
      <c r="F8" s="299">
        <v>175</v>
      </c>
      <c r="G8" s="299">
        <v>76</v>
      </c>
    </row>
    <row r="9" spans="1:7" ht="15.6">
      <c r="A9" s="298" t="s">
        <v>63</v>
      </c>
      <c r="B9" s="299">
        <v>779.6666666666666</v>
      </c>
      <c r="C9" s="299">
        <v>243</v>
      </c>
      <c r="D9" s="299">
        <v>64</v>
      </c>
      <c r="E9" s="299">
        <v>152</v>
      </c>
      <c r="F9" s="299">
        <v>83</v>
      </c>
      <c r="G9" s="299">
        <v>238</v>
      </c>
    </row>
    <row r="10" spans="1:7" ht="15.6">
      <c r="A10" s="298" t="s">
        <v>65</v>
      </c>
      <c r="B10" s="299">
        <v>510.9166666666667</v>
      </c>
      <c r="C10" s="299">
        <v>199</v>
      </c>
      <c r="D10" s="299">
        <v>54</v>
      </c>
      <c r="E10" s="299">
        <v>64</v>
      </c>
      <c r="F10" s="299">
        <v>70</v>
      </c>
      <c r="G10" s="299">
        <v>125</v>
      </c>
    </row>
    <row r="11" spans="1:7" ht="15.6">
      <c r="A11" s="298" t="s">
        <v>68</v>
      </c>
      <c r="B11" s="299">
        <v>490.1666666666667</v>
      </c>
      <c r="C11" s="299">
        <v>107</v>
      </c>
      <c r="D11" s="299">
        <v>22</v>
      </c>
      <c r="E11" s="299">
        <v>157</v>
      </c>
      <c r="F11" s="299">
        <v>52</v>
      </c>
      <c r="G11" s="299">
        <v>153</v>
      </c>
    </row>
    <row r="12" spans="1:7" ht="15.6">
      <c r="A12" s="298" t="s">
        <v>70</v>
      </c>
      <c r="B12" s="299">
        <v>454.3333333333333</v>
      </c>
      <c r="C12" s="299">
        <v>85</v>
      </c>
      <c r="D12" s="299">
        <v>10</v>
      </c>
      <c r="E12" s="299">
        <v>125</v>
      </c>
      <c r="F12" s="299">
        <v>27</v>
      </c>
      <c r="G12" s="299">
        <v>208</v>
      </c>
    </row>
    <row r="13" spans="1:7" ht="15.6">
      <c r="A13" s="298" t="s">
        <v>67</v>
      </c>
      <c r="B13" s="299">
        <v>342</v>
      </c>
      <c r="C13" s="299">
        <v>90</v>
      </c>
      <c r="D13" s="299">
        <v>4</v>
      </c>
      <c r="E13" s="299">
        <v>96</v>
      </c>
      <c r="F13" s="299">
        <v>17</v>
      </c>
      <c r="G13" s="299">
        <v>135</v>
      </c>
    </row>
    <row r="14" spans="1:7" ht="15.6">
      <c r="A14" s="298" t="s">
        <v>69</v>
      </c>
      <c r="B14" s="299">
        <v>336</v>
      </c>
      <c r="C14" s="299">
        <v>66</v>
      </c>
      <c r="D14" s="299">
        <v>24</v>
      </c>
      <c r="E14" s="299">
        <v>83</v>
      </c>
      <c r="F14" s="299">
        <v>52</v>
      </c>
      <c r="G14" s="299">
        <v>111</v>
      </c>
    </row>
    <row r="15" spans="1:7" ht="15.6">
      <c r="A15" s="298" t="s">
        <v>72</v>
      </c>
      <c r="B15" s="299">
        <v>301.5833333333333</v>
      </c>
      <c r="C15" s="299">
        <v>54</v>
      </c>
      <c r="D15" s="299">
        <v>9</v>
      </c>
      <c r="E15" s="299">
        <v>145</v>
      </c>
      <c r="F15" s="299">
        <v>18</v>
      </c>
      <c r="G15" s="299">
        <v>76</v>
      </c>
    </row>
    <row r="16" spans="1:7" ht="15.6">
      <c r="A16" s="298" t="s">
        <v>71</v>
      </c>
      <c r="B16" s="299">
        <v>254</v>
      </c>
      <c r="C16" s="299">
        <v>45</v>
      </c>
      <c r="D16" s="299">
        <v>21</v>
      </c>
      <c r="E16" s="299">
        <v>92</v>
      </c>
      <c r="F16" s="299">
        <v>7</v>
      </c>
      <c r="G16" s="299">
        <v>89</v>
      </c>
    </row>
    <row r="17" spans="1:7" ht="15.6">
      <c r="A17" s="298" t="s">
        <v>439</v>
      </c>
      <c r="B17" s="299">
        <v>246.58333333333334</v>
      </c>
      <c r="C17" s="299">
        <v>36</v>
      </c>
      <c r="D17" s="299">
        <v>18</v>
      </c>
      <c r="E17" s="299">
        <v>82</v>
      </c>
      <c r="F17" s="299">
        <v>29</v>
      </c>
      <c r="G17" s="299">
        <v>83</v>
      </c>
    </row>
    <row r="18" spans="1:7" ht="15.6">
      <c r="A18" s="298" t="s">
        <v>487</v>
      </c>
      <c r="B18" s="299">
        <v>245.91666666666666</v>
      </c>
      <c r="C18" s="299">
        <v>59</v>
      </c>
      <c r="D18" s="299">
        <v>10</v>
      </c>
      <c r="E18" s="299">
        <v>69</v>
      </c>
      <c r="F18" s="299">
        <v>20</v>
      </c>
      <c r="G18" s="299">
        <v>88</v>
      </c>
    </row>
    <row r="19" spans="1:7" ht="15.6">
      <c r="A19" s="298" t="s">
        <v>440</v>
      </c>
      <c r="B19" s="299">
        <v>235</v>
      </c>
      <c r="C19" s="299">
        <v>54</v>
      </c>
      <c r="D19" s="299">
        <v>14</v>
      </c>
      <c r="E19" s="299">
        <v>39</v>
      </c>
      <c r="F19" s="299">
        <v>50</v>
      </c>
      <c r="G19" s="299">
        <v>78</v>
      </c>
    </row>
    <row r="20" spans="1:7" ht="18.75" customHeight="1">
      <c r="A20" s="146" t="s">
        <v>299</v>
      </c>
      <c r="B20" s="147">
        <v>9463.833333333334</v>
      </c>
      <c r="C20" s="147">
        <v>2502</v>
      </c>
      <c r="D20" s="147">
        <v>788</v>
      </c>
      <c r="E20" s="147">
        <v>2330</v>
      </c>
      <c r="F20" s="147">
        <v>1189</v>
      </c>
      <c r="G20" s="147">
        <v>2663</v>
      </c>
    </row>
  </sheetData>
  <printOptions/>
  <pageMargins left="0.75" right="0.75" top="1" bottom="1" header="0.5" footer="0.5"/>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topLeftCell="A1">
      <selection activeCell="A3" sqref="A3"/>
    </sheetView>
  </sheetViews>
  <sheetFormatPr defaultColWidth="9.140625" defaultRowHeight="12.75"/>
  <cols>
    <col min="1" max="1" width="11.57421875" style="7" customWidth="1"/>
    <col min="2" max="2" width="2.00390625" style="7" customWidth="1"/>
    <col min="3" max="3" width="105.421875" style="7" customWidth="1"/>
    <col min="4" max="16384" width="9.140625" style="7" customWidth="1"/>
  </cols>
  <sheetData>
    <row r="1" spans="1:3" ht="42" customHeight="1">
      <c r="A1" s="233" t="s">
        <v>124</v>
      </c>
      <c r="B1" s="234"/>
      <c r="C1" s="218"/>
    </row>
    <row r="2" spans="1:3" ht="9.75" customHeight="1">
      <c r="A2" s="234"/>
      <c r="B2" s="234"/>
      <c r="C2" s="218"/>
    </row>
    <row r="3" spans="1:3" s="8" customFormat="1" ht="21" customHeight="1">
      <c r="A3" s="235" t="s">
        <v>104</v>
      </c>
      <c r="B3" s="236"/>
      <c r="C3" s="236"/>
    </row>
    <row r="4" spans="1:6" ht="21.75" customHeight="1">
      <c r="A4" s="237" t="s">
        <v>125</v>
      </c>
      <c r="B4" s="237" t="s">
        <v>126</v>
      </c>
      <c r="C4" s="237"/>
      <c r="F4" s="16"/>
    </row>
    <row r="5" spans="1:3" ht="15.75" customHeight="1">
      <c r="A5" s="353">
        <v>1</v>
      </c>
      <c r="B5" s="238" t="s">
        <v>107</v>
      </c>
      <c r="C5" s="239"/>
    </row>
    <row r="6" spans="1:3" ht="12.75" customHeight="1">
      <c r="A6" s="354"/>
      <c r="B6" s="240"/>
      <c r="C6" s="241" t="s">
        <v>459</v>
      </c>
    </row>
    <row r="7" spans="1:3" ht="17.25" customHeight="1">
      <c r="A7" s="354"/>
      <c r="B7" s="240"/>
      <c r="C7" s="242" t="s">
        <v>127</v>
      </c>
    </row>
    <row r="8" spans="1:3" ht="12.75" customHeight="1">
      <c r="A8" s="354"/>
      <c r="B8" s="243" t="s">
        <v>128</v>
      </c>
      <c r="C8" s="244"/>
    </row>
    <row r="9" spans="1:3" ht="27.6">
      <c r="A9" s="354"/>
      <c r="B9" s="240"/>
      <c r="C9" s="242" t="s">
        <v>129</v>
      </c>
    </row>
    <row r="10" spans="1:3" ht="27.6">
      <c r="A10" s="354"/>
      <c r="B10" s="240"/>
      <c r="C10" s="242" t="s">
        <v>130</v>
      </c>
    </row>
    <row r="11" spans="1:3" ht="55.2">
      <c r="A11" s="354"/>
      <c r="B11" s="240"/>
      <c r="C11" s="242" t="s">
        <v>131</v>
      </c>
    </row>
    <row r="12" spans="1:3" ht="15" customHeight="1">
      <c r="A12" s="354"/>
      <c r="B12" s="243" t="s">
        <v>108</v>
      </c>
      <c r="C12" s="244"/>
    </row>
    <row r="13" spans="1:3" ht="27.6">
      <c r="A13" s="354"/>
      <c r="B13" s="240"/>
      <c r="C13" s="242" t="s">
        <v>460</v>
      </c>
    </row>
    <row r="14" spans="1:3" ht="69.6" thickBot="1">
      <c r="A14" s="355"/>
      <c r="B14" s="245"/>
      <c r="C14" s="246" t="s">
        <v>461</v>
      </c>
    </row>
    <row r="15" spans="1:3" ht="12.75" customHeight="1">
      <c r="A15" s="356">
        <v>2</v>
      </c>
      <c r="B15" s="10" t="s">
        <v>317</v>
      </c>
      <c r="C15" s="11"/>
    </row>
    <row r="16" spans="1:3" ht="41.4">
      <c r="A16" s="357"/>
      <c r="B16" s="240"/>
      <c r="C16" s="247" t="s">
        <v>462</v>
      </c>
    </row>
    <row r="17" spans="1:3" ht="12.75" customHeight="1">
      <c r="A17" s="357"/>
      <c r="B17" s="12" t="s">
        <v>132</v>
      </c>
      <c r="C17" s="13"/>
    </row>
    <row r="18" spans="1:3" ht="27.6">
      <c r="A18" s="357"/>
      <c r="B18" s="240"/>
      <c r="C18" s="247" t="s">
        <v>133</v>
      </c>
    </row>
    <row r="19" spans="1:3" ht="27.6">
      <c r="A19" s="357"/>
      <c r="B19" s="240"/>
      <c r="C19" s="247" t="s">
        <v>134</v>
      </c>
    </row>
    <row r="20" spans="1:3" ht="27.6">
      <c r="A20" s="357"/>
      <c r="B20" s="240"/>
      <c r="C20" s="247" t="s">
        <v>135</v>
      </c>
    </row>
    <row r="21" spans="1:3" ht="12.75" customHeight="1">
      <c r="A21" s="357"/>
      <c r="B21" s="12" t="s">
        <v>109</v>
      </c>
      <c r="C21" s="13"/>
    </row>
    <row r="22" spans="1:3" ht="12.75" customHeight="1">
      <c r="A22" s="357"/>
      <c r="B22" s="9"/>
      <c r="C22" s="248" t="s">
        <v>463</v>
      </c>
    </row>
    <row r="23" spans="1:3" ht="12.75" customHeight="1">
      <c r="A23" s="357"/>
      <c r="B23" s="12" t="s">
        <v>110</v>
      </c>
      <c r="C23" s="13"/>
    </row>
    <row r="24" spans="1:3" ht="12.75">
      <c r="A24" s="357"/>
      <c r="B24" s="9"/>
      <c r="C24" s="247" t="s">
        <v>464</v>
      </c>
    </row>
    <row r="25" spans="1:3" ht="12.75" customHeight="1">
      <c r="A25" s="357"/>
      <c r="B25" s="12" t="s">
        <v>111</v>
      </c>
      <c r="C25" s="13"/>
    </row>
    <row r="26" spans="1:3" ht="12.75" customHeight="1" thickBot="1">
      <c r="A26" s="358"/>
      <c r="B26" s="14"/>
      <c r="C26" s="249" t="s">
        <v>465</v>
      </c>
    </row>
    <row r="27" spans="1:6" ht="15" customHeight="1">
      <c r="A27" s="359">
        <v>3</v>
      </c>
      <c r="B27" s="250" t="s">
        <v>466</v>
      </c>
      <c r="C27" s="251"/>
      <c r="F27" s="16"/>
    </row>
    <row r="28" spans="1:13" ht="12.75" customHeight="1">
      <c r="A28" s="360"/>
      <c r="B28" s="240"/>
      <c r="C28" s="242" t="s">
        <v>467</v>
      </c>
      <c r="M28" s="15"/>
    </row>
    <row r="29" spans="1:13" ht="55.2">
      <c r="A29" s="360"/>
      <c r="B29" s="240"/>
      <c r="C29" s="252" t="s">
        <v>468</v>
      </c>
      <c r="M29" s="15"/>
    </row>
    <row r="30" spans="1:13" ht="27.6">
      <c r="A30" s="360"/>
      <c r="B30" s="240"/>
      <c r="C30" s="252" t="s">
        <v>469</v>
      </c>
      <c r="M30" s="15"/>
    </row>
    <row r="31" spans="1:3" ht="15" thickBot="1">
      <c r="A31" s="361"/>
      <c r="B31" s="253"/>
      <c r="C31" s="254" t="s">
        <v>136</v>
      </c>
    </row>
    <row r="32" spans="1:3" ht="14.4">
      <c r="A32" s="356">
        <v>4</v>
      </c>
      <c r="B32" s="10" t="s">
        <v>356</v>
      </c>
      <c r="C32" s="11"/>
    </row>
    <row r="33" spans="1:3" ht="18.75" customHeight="1" thickBot="1">
      <c r="A33" s="358"/>
      <c r="B33" s="9"/>
      <c r="C33" s="247" t="s">
        <v>470</v>
      </c>
    </row>
    <row r="34" spans="1:3" ht="18.6" thickBot="1">
      <c r="A34" s="255"/>
      <c r="B34" s="9"/>
      <c r="C34" s="247" t="s">
        <v>0</v>
      </c>
    </row>
    <row r="35" spans="1:3" ht="15" customHeight="1">
      <c r="A35" s="362">
        <v>6</v>
      </c>
      <c r="B35" s="256" t="s">
        <v>137</v>
      </c>
      <c r="C35" s="257"/>
    </row>
    <row r="36" spans="1:3" ht="27.6">
      <c r="A36" s="360"/>
      <c r="B36" s="9"/>
      <c r="C36" s="242" t="s">
        <v>1</v>
      </c>
    </row>
    <row r="37" spans="1:3" ht="28.2" thickBot="1">
      <c r="A37" s="363"/>
      <c r="B37" s="258"/>
      <c r="C37" s="246" t="s">
        <v>2</v>
      </c>
    </row>
    <row r="38" spans="1:3" ht="18.75" customHeight="1">
      <c r="A38" s="364">
        <v>7</v>
      </c>
      <c r="B38" s="259" t="s">
        <v>112</v>
      </c>
      <c r="C38" s="260"/>
    </row>
    <row r="39" spans="1:13" ht="27.6">
      <c r="A39" s="357"/>
      <c r="B39" s="9"/>
      <c r="C39" s="247" t="s">
        <v>138</v>
      </c>
      <c r="M39" s="15"/>
    </row>
    <row r="40" spans="1:13" ht="41.4">
      <c r="A40" s="357"/>
      <c r="B40" s="9"/>
      <c r="C40" s="261" t="s">
        <v>139</v>
      </c>
      <c r="M40" s="15"/>
    </row>
    <row r="41" spans="1:13" ht="28.2" thickBot="1">
      <c r="A41" s="358"/>
      <c r="B41" s="14"/>
      <c r="C41" s="262" t="s">
        <v>140</v>
      </c>
      <c r="M41" s="15"/>
    </row>
    <row r="42" spans="1:3" ht="14.4">
      <c r="A42" s="365" t="s">
        <v>3</v>
      </c>
      <c r="B42" s="250" t="s">
        <v>4</v>
      </c>
      <c r="C42" s="251"/>
    </row>
    <row r="43" spans="1:3" ht="12.75">
      <c r="A43" s="360"/>
      <c r="B43" s="9"/>
      <c r="C43" s="241" t="s">
        <v>5</v>
      </c>
    </row>
    <row r="44" spans="1:8" ht="27.6">
      <c r="A44" s="360"/>
      <c r="B44" s="9"/>
      <c r="C44" s="252" t="s">
        <v>6</v>
      </c>
      <c r="H44" s="16"/>
    </row>
    <row r="45" spans="1:3" ht="27.6">
      <c r="A45" s="360"/>
      <c r="B45" s="9"/>
      <c r="C45" s="242" t="s">
        <v>7</v>
      </c>
    </row>
    <row r="46" spans="1:3" ht="14.4" thickBot="1">
      <c r="A46" s="363"/>
      <c r="B46" s="258"/>
      <c r="C46" s="246" t="s">
        <v>136</v>
      </c>
    </row>
    <row r="47" spans="1:5" ht="14.4">
      <c r="A47" s="356">
        <v>9</v>
      </c>
      <c r="B47" s="10" t="s">
        <v>113</v>
      </c>
      <c r="C47" s="17"/>
      <c r="E47" s="16"/>
    </row>
    <row r="48" spans="1:5" ht="41.4">
      <c r="A48" s="357"/>
      <c r="B48" s="9"/>
      <c r="C48" s="247" t="s">
        <v>141</v>
      </c>
      <c r="E48" s="16"/>
    </row>
    <row r="49" spans="1:3" ht="27.6">
      <c r="A49" s="357"/>
      <c r="B49" s="9"/>
      <c r="C49" s="247" t="s">
        <v>142</v>
      </c>
    </row>
    <row r="50" spans="1:3" ht="14.4" thickBot="1">
      <c r="A50" s="358"/>
      <c r="B50" s="14"/>
      <c r="C50" s="262" t="s">
        <v>143</v>
      </c>
    </row>
    <row r="51" spans="1:5" ht="12.75">
      <c r="A51" s="263"/>
      <c r="B51" s="264"/>
      <c r="C51" s="264"/>
      <c r="E51" s="16"/>
    </row>
    <row r="52" spans="1:3" s="8" customFormat="1" ht="21" customHeight="1">
      <c r="A52" s="265" t="s">
        <v>144</v>
      </c>
      <c r="B52" s="266"/>
      <c r="C52" s="266"/>
    </row>
    <row r="53" spans="1:6" ht="21.75" customHeight="1" thickBot="1">
      <c r="A53" s="267" t="s">
        <v>125</v>
      </c>
      <c r="B53" s="267" t="s">
        <v>126</v>
      </c>
      <c r="C53" s="267"/>
      <c r="F53" s="16"/>
    </row>
    <row r="54" spans="1:3" ht="15" customHeight="1">
      <c r="A54" s="362" t="s">
        <v>8</v>
      </c>
      <c r="B54" s="256" t="s">
        <v>9</v>
      </c>
      <c r="C54" s="257"/>
    </row>
    <row r="55" spans="1:3" ht="41.4">
      <c r="A55" s="360"/>
      <c r="B55" s="9"/>
      <c r="C55" s="242" t="s">
        <v>10</v>
      </c>
    </row>
    <row r="56" spans="1:3" ht="21.75" customHeight="1">
      <c r="A56" s="360"/>
      <c r="B56" s="9"/>
      <c r="C56" s="242" t="s">
        <v>11</v>
      </c>
    </row>
    <row r="57" spans="1:3" ht="28.2" thickBot="1">
      <c r="A57" s="363"/>
      <c r="B57" s="258"/>
      <c r="C57" s="246" t="s">
        <v>12</v>
      </c>
    </row>
    <row r="58" spans="1:3" ht="15" customHeight="1">
      <c r="A58" s="364" t="s">
        <v>117</v>
      </c>
      <c r="B58" s="12" t="s">
        <v>150</v>
      </c>
      <c r="C58" s="18"/>
    </row>
    <row r="59" spans="1:3" ht="27.6">
      <c r="A59" s="357"/>
      <c r="B59" s="9"/>
      <c r="C59" s="247" t="s">
        <v>151</v>
      </c>
    </row>
    <row r="60" spans="1:3" ht="12.75" customHeight="1">
      <c r="A60" s="357"/>
      <c r="B60" s="9"/>
      <c r="C60" s="247" t="s">
        <v>152</v>
      </c>
    </row>
    <row r="61" spans="1:3" ht="28.2" thickBot="1">
      <c r="A61" s="358"/>
      <c r="B61" s="14"/>
      <c r="C61" s="262" t="s">
        <v>153</v>
      </c>
    </row>
    <row r="62" spans="1:3" ht="15" customHeight="1">
      <c r="A62" s="362" t="s">
        <v>118</v>
      </c>
      <c r="B62" s="256" t="s">
        <v>13</v>
      </c>
      <c r="C62" s="257"/>
    </row>
    <row r="63" spans="1:3" ht="27.6">
      <c r="A63" s="360"/>
      <c r="B63" s="9"/>
      <c r="C63" s="242" t="s">
        <v>14</v>
      </c>
    </row>
    <row r="64" spans="1:3" ht="27" customHeight="1">
      <c r="A64" s="360"/>
      <c r="B64" s="9"/>
      <c r="C64" s="242" t="s">
        <v>15</v>
      </c>
    </row>
    <row r="65" spans="1:3" ht="14.4">
      <c r="A65" s="357" t="s">
        <v>16</v>
      </c>
      <c r="B65" s="12" t="s">
        <v>154</v>
      </c>
      <c r="C65" s="13"/>
    </row>
    <row r="66" spans="1:5" ht="41.4">
      <c r="A66" s="357"/>
      <c r="B66" s="9"/>
      <c r="C66" s="247" t="s">
        <v>155</v>
      </c>
      <c r="E66" s="16"/>
    </row>
    <row r="67" spans="1:5" ht="27.6">
      <c r="A67" s="357"/>
      <c r="B67" s="9"/>
      <c r="C67" s="247" t="s">
        <v>156</v>
      </c>
      <c r="E67" s="16"/>
    </row>
    <row r="68" spans="1:5" ht="14.4" thickBot="1">
      <c r="A68" s="358"/>
      <c r="B68" s="14"/>
      <c r="C68" s="262" t="s">
        <v>157</v>
      </c>
      <c r="E68" s="16"/>
    </row>
    <row r="69" spans="1:3" ht="14.4">
      <c r="A69" s="359" t="s">
        <v>121</v>
      </c>
      <c r="B69" s="250" t="s">
        <v>145</v>
      </c>
      <c r="C69" s="268"/>
    </row>
    <row r="70" spans="1:3" ht="29.25" customHeight="1">
      <c r="A70" s="360"/>
      <c r="B70" s="240"/>
      <c r="C70" s="242" t="s">
        <v>146</v>
      </c>
    </row>
    <row r="71" spans="1:3" ht="31.5" customHeight="1">
      <c r="A71" s="360"/>
      <c r="B71" s="240"/>
      <c r="C71" s="242" t="s">
        <v>147</v>
      </c>
    </row>
    <row r="72" spans="1:3" ht="58.5" customHeight="1">
      <c r="A72" s="360"/>
      <c r="B72" s="240"/>
      <c r="C72" s="242" t="s">
        <v>148</v>
      </c>
    </row>
    <row r="73" spans="1:3" ht="18.75" customHeight="1" thickBot="1">
      <c r="A73" s="363"/>
      <c r="B73" s="245"/>
      <c r="C73" s="246" t="s">
        <v>149</v>
      </c>
    </row>
    <row r="74" spans="1:3" ht="15" customHeight="1">
      <c r="A74" s="356" t="s">
        <v>122</v>
      </c>
      <c r="B74" s="10" t="s">
        <v>17</v>
      </c>
      <c r="C74" s="11"/>
    </row>
    <row r="75" spans="1:3" ht="27.6">
      <c r="A75" s="357"/>
      <c r="B75" s="9"/>
      <c r="C75" s="247" t="s">
        <v>18</v>
      </c>
    </row>
    <row r="76" spans="1:3" ht="61.5" customHeight="1">
      <c r="A76" s="357"/>
      <c r="B76" s="9"/>
      <c r="C76" s="269" t="s">
        <v>19</v>
      </c>
    </row>
    <row r="77" spans="1:3" ht="41.4">
      <c r="A77" s="357"/>
      <c r="B77" s="9"/>
      <c r="C77" s="247" t="s">
        <v>20</v>
      </c>
    </row>
    <row r="78" spans="1:3" ht="64.5" customHeight="1">
      <c r="A78" s="357"/>
      <c r="B78" s="9"/>
      <c r="C78" s="269" t="s">
        <v>21</v>
      </c>
    </row>
    <row r="79" spans="1:3" ht="28.2" thickBot="1">
      <c r="A79" s="358"/>
      <c r="B79" s="9"/>
      <c r="C79" s="247" t="s">
        <v>158</v>
      </c>
    </row>
    <row r="80" spans="1:3" ht="32.25" customHeight="1">
      <c r="A80" s="255"/>
      <c r="B80" s="9"/>
      <c r="C80" s="269" t="s">
        <v>22</v>
      </c>
    </row>
    <row r="81" spans="1:3" ht="27.6">
      <c r="A81" s="255"/>
      <c r="B81" s="9"/>
      <c r="C81" s="247" t="s">
        <v>23</v>
      </c>
    </row>
    <row r="82" spans="1:3" ht="30.75" customHeight="1">
      <c r="A82" s="255"/>
      <c r="B82" s="9"/>
      <c r="C82" s="269" t="s">
        <v>24</v>
      </c>
    </row>
    <row r="83" spans="1:3" ht="28.2" thickBot="1">
      <c r="A83" s="255"/>
      <c r="B83" s="14"/>
      <c r="C83" s="262" t="s">
        <v>25</v>
      </c>
    </row>
    <row r="84" spans="1:3" ht="14.4">
      <c r="A84" s="359" t="s">
        <v>123</v>
      </c>
      <c r="B84" s="250" t="s">
        <v>380</v>
      </c>
      <c r="C84" s="268"/>
    </row>
    <row r="85" spans="1:3" ht="12.75">
      <c r="A85" s="360"/>
      <c r="B85" s="240"/>
      <c r="C85" s="241" t="s">
        <v>26</v>
      </c>
    </row>
    <row r="86" spans="1:3" ht="18" customHeight="1" thickBot="1">
      <c r="A86" s="363"/>
      <c r="B86" s="245"/>
      <c r="C86" s="246" t="s">
        <v>27</v>
      </c>
    </row>
    <row r="87" spans="1:3" ht="14.4">
      <c r="A87" s="357" t="s">
        <v>57</v>
      </c>
      <c r="B87" s="12" t="s">
        <v>28</v>
      </c>
      <c r="C87" s="13"/>
    </row>
    <row r="88" spans="1:5" ht="12.75">
      <c r="A88" s="357"/>
      <c r="B88" s="9"/>
      <c r="C88" s="247" t="s">
        <v>29</v>
      </c>
      <c r="E88" s="16"/>
    </row>
    <row r="89" spans="1:5" ht="14.4" thickBot="1">
      <c r="A89" s="358"/>
      <c r="B89" s="14"/>
      <c r="C89" s="262"/>
      <c r="E89" s="16"/>
    </row>
    <row r="90" spans="1:3" ht="14.4">
      <c r="A90" s="359" t="s">
        <v>30</v>
      </c>
      <c r="B90" s="250" t="s">
        <v>31</v>
      </c>
      <c r="C90" s="268"/>
    </row>
    <row r="91" spans="1:3" ht="41.4">
      <c r="A91" s="360"/>
      <c r="B91" s="240"/>
      <c r="C91" s="252" t="s">
        <v>32</v>
      </c>
    </row>
    <row r="92" spans="1:3" ht="15.75" customHeight="1">
      <c r="A92" s="360"/>
      <c r="B92" s="240"/>
      <c r="C92" s="242" t="s">
        <v>33</v>
      </c>
    </row>
    <row r="93" spans="1:3" ht="12.75">
      <c r="A93" s="360"/>
      <c r="B93" s="240"/>
      <c r="C93" s="270" t="s">
        <v>34</v>
      </c>
    </row>
    <row r="94" spans="1:3" ht="12.75">
      <c r="A94" s="360"/>
      <c r="B94" s="240"/>
      <c r="C94" s="270" t="s">
        <v>35</v>
      </c>
    </row>
    <row r="95" spans="1:3" ht="12.75">
      <c r="A95" s="360"/>
      <c r="B95" s="240"/>
      <c r="C95" s="270" t="s">
        <v>36</v>
      </c>
    </row>
    <row r="96" spans="1:3" ht="12.75">
      <c r="A96" s="360"/>
      <c r="B96" s="240"/>
      <c r="C96" s="270" t="s">
        <v>37</v>
      </c>
    </row>
    <row r="97" spans="1:3" ht="42.75" customHeight="1">
      <c r="A97" s="360"/>
      <c r="B97" s="240"/>
      <c r="C97" s="242" t="s">
        <v>38</v>
      </c>
    </row>
    <row r="98" spans="1:3" ht="69">
      <c r="A98" s="360"/>
      <c r="B98" s="240"/>
      <c r="C98" s="242" t="s">
        <v>39</v>
      </c>
    </row>
    <row r="99" spans="1:3" ht="7.5" customHeight="1" thickBot="1">
      <c r="A99" s="363"/>
      <c r="B99" s="245"/>
      <c r="C99" s="246"/>
    </row>
  </sheetData>
  <mergeCells count="17">
    <mergeCell ref="A90:A99"/>
    <mergeCell ref="A69:A73"/>
    <mergeCell ref="A74:A79"/>
    <mergeCell ref="A84:A86"/>
    <mergeCell ref="A87:A89"/>
    <mergeCell ref="A58:A61"/>
    <mergeCell ref="A62:A64"/>
    <mergeCell ref="A65:A68"/>
    <mergeCell ref="A35:A37"/>
    <mergeCell ref="A38:A41"/>
    <mergeCell ref="A42:A46"/>
    <mergeCell ref="A47:A50"/>
    <mergeCell ref="A5:A14"/>
    <mergeCell ref="A15:A26"/>
    <mergeCell ref="A27:A31"/>
    <mergeCell ref="A32:A33"/>
    <mergeCell ref="A54:A57"/>
  </mergeCells>
  <printOptions/>
  <pageMargins left="0.45" right="0.39" top="0.56" bottom="0.54" header="0.5" footer="0.5"/>
  <pageSetup horizontalDpi="600" verticalDpi="600" orientation="portrait" paperSize="9" scale="80" r:id="rId2"/>
  <rowBreaks count="2" manualBreakCount="2">
    <brk id="41" max="16383" man="1"/>
    <brk id="73" max="16383" man="1"/>
  </rowBreaks>
  <colBreaks count="1" manualBreakCount="1">
    <brk id="3" max="16383"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topLeftCell="A1">
      <selection activeCell="A83" sqref="A83"/>
    </sheetView>
  </sheetViews>
  <sheetFormatPr defaultColWidth="9.140625" defaultRowHeight="12.75"/>
  <sheetData>
    <row r="1" spans="1:15" s="8" customFormat="1" ht="34.5" customHeight="1">
      <c r="A1" s="189" t="s">
        <v>494</v>
      </c>
      <c r="B1" s="121"/>
      <c r="C1" s="122"/>
      <c r="D1" s="122"/>
      <c r="E1" s="122"/>
      <c r="F1" s="122"/>
      <c r="G1" s="122"/>
      <c r="H1" s="122"/>
      <c r="I1" s="122"/>
      <c r="J1" s="122"/>
      <c r="K1" s="122"/>
      <c r="L1" s="122"/>
      <c r="M1" s="122"/>
      <c r="N1" s="122"/>
      <c r="O1" s="122"/>
    </row>
    <row r="2" spans="1:15" s="8" customFormat="1" ht="18.75" customHeight="1">
      <c r="A2" s="190" t="s">
        <v>366</v>
      </c>
      <c r="B2" s="191"/>
      <c r="C2" s="192"/>
      <c r="D2" s="192"/>
      <c r="E2" s="192"/>
      <c r="F2" s="192"/>
      <c r="G2" s="192"/>
      <c r="H2" s="192"/>
      <c r="I2" s="192"/>
      <c r="J2" s="192"/>
      <c r="K2" s="192"/>
      <c r="L2" s="192"/>
      <c r="M2" s="192"/>
      <c r="N2" s="192"/>
      <c r="O2" s="192"/>
    </row>
    <row r="15" spans="1:15" s="8" customFormat="1" ht="36.75" customHeight="1">
      <c r="A15" s="189" t="s">
        <v>444</v>
      </c>
      <c r="B15" s="121"/>
      <c r="C15" s="122"/>
      <c r="D15" s="122"/>
      <c r="E15" s="122"/>
      <c r="F15" s="122"/>
      <c r="G15" s="122"/>
      <c r="H15" s="122"/>
      <c r="I15" s="122"/>
      <c r="J15" s="122"/>
      <c r="K15" s="122"/>
      <c r="L15" s="122"/>
      <c r="M15" s="122"/>
      <c r="N15" s="122"/>
      <c r="O15" s="122"/>
    </row>
    <row r="16" spans="1:15" s="8" customFormat="1" ht="18.75" customHeight="1">
      <c r="A16" s="190" t="s">
        <v>366</v>
      </c>
      <c r="B16" s="191"/>
      <c r="C16" s="192"/>
      <c r="D16" s="192"/>
      <c r="E16" s="192"/>
      <c r="F16" s="192"/>
      <c r="G16" s="192"/>
      <c r="H16" s="192"/>
      <c r="I16" s="192"/>
      <c r="J16" s="192"/>
      <c r="K16" s="192"/>
      <c r="L16" s="192"/>
      <c r="M16" s="192"/>
      <c r="N16" s="192"/>
      <c r="O16" s="192"/>
    </row>
    <row r="52" spans="1:15" s="8" customFormat="1" ht="36.75" customHeight="1">
      <c r="A52" s="189" t="s">
        <v>445</v>
      </c>
      <c r="B52" s="121"/>
      <c r="C52" s="122"/>
      <c r="D52" s="122"/>
      <c r="E52" s="122"/>
      <c r="F52" s="122"/>
      <c r="G52" s="122"/>
      <c r="H52" s="122"/>
      <c r="I52" s="122"/>
      <c r="J52" s="122"/>
      <c r="K52" s="122"/>
      <c r="L52" s="122"/>
      <c r="M52" s="122"/>
      <c r="N52" s="122"/>
      <c r="O52" s="122"/>
    </row>
    <row r="53" spans="1:15" s="8" customFormat="1" ht="18.75" customHeight="1">
      <c r="A53" s="190" t="s">
        <v>366</v>
      </c>
      <c r="B53" s="191"/>
      <c r="C53" s="192"/>
      <c r="D53" s="192"/>
      <c r="E53" s="192"/>
      <c r="F53" s="192"/>
      <c r="G53" s="192"/>
      <c r="H53" s="192"/>
      <c r="I53" s="192"/>
      <c r="J53" s="192"/>
      <c r="K53" s="192"/>
      <c r="L53" s="192"/>
      <c r="M53" s="192"/>
      <c r="N53" s="192"/>
      <c r="O53" s="192"/>
    </row>
  </sheetData>
  <printOptions/>
  <pageMargins left="0.53" right="0.42" top="0.64" bottom="0.65" header="0.5" footer="0.5"/>
  <pageSetup horizontalDpi="600" verticalDpi="600" orientation="portrait" paperSize="9" scale="67"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workbookViewId="0" topLeftCell="A1">
      <selection activeCell="A83" sqref="A83"/>
    </sheetView>
  </sheetViews>
  <sheetFormatPr defaultColWidth="9.140625" defaultRowHeight="12.75"/>
  <sheetData>
    <row r="1" spans="1:14" s="8" customFormat="1" ht="36.75" customHeight="1">
      <c r="A1" s="189" t="s">
        <v>488</v>
      </c>
      <c r="B1" s="121"/>
      <c r="C1" s="122"/>
      <c r="D1" s="122"/>
      <c r="E1" s="122"/>
      <c r="F1" s="122"/>
      <c r="G1" s="122"/>
      <c r="H1" s="122"/>
      <c r="I1" s="122"/>
      <c r="J1" s="122"/>
      <c r="K1" s="122"/>
      <c r="L1" s="122"/>
      <c r="M1" s="122"/>
      <c r="N1" s="122"/>
    </row>
    <row r="2" spans="1:14" s="8" customFormat="1" ht="18.75" customHeight="1">
      <c r="A2" s="190" t="s">
        <v>366</v>
      </c>
      <c r="B2" s="191"/>
      <c r="C2" s="192"/>
      <c r="D2" s="192"/>
      <c r="E2" s="192"/>
      <c r="F2" s="192"/>
      <c r="G2" s="192"/>
      <c r="H2" s="192"/>
      <c r="I2" s="192"/>
      <c r="J2" s="192"/>
      <c r="K2" s="192"/>
      <c r="L2" s="192"/>
      <c r="M2" s="192"/>
      <c r="N2" s="192"/>
    </row>
    <row r="33" spans="1:14" s="8" customFormat="1" ht="36.75" customHeight="1">
      <c r="A33" s="189" t="s">
        <v>489</v>
      </c>
      <c r="B33" s="121"/>
      <c r="C33" s="122"/>
      <c r="D33" s="122"/>
      <c r="E33" s="122"/>
      <c r="F33" s="122"/>
      <c r="G33" s="122"/>
      <c r="H33" s="122"/>
      <c r="I33" s="122"/>
      <c r="J33" s="122"/>
      <c r="K33" s="122"/>
      <c r="L33" s="122"/>
      <c r="M33" s="122"/>
      <c r="N33" s="122"/>
    </row>
    <row r="34" spans="1:14" s="8" customFormat="1" ht="18.75" customHeight="1">
      <c r="A34" s="190" t="s">
        <v>366</v>
      </c>
      <c r="B34" s="191"/>
      <c r="C34" s="192"/>
      <c r="D34" s="192"/>
      <c r="E34" s="192"/>
      <c r="F34" s="192"/>
      <c r="G34" s="192"/>
      <c r="H34" s="192"/>
      <c r="I34" s="192"/>
      <c r="J34" s="192"/>
      <c r="K34" s="192"/>
      <c r="L34" s="192"/>
      <c r="M34" s="192"/>
      <c r="N34" s="192"/>
    </row>
    <row r="66" spans="1:14" s="8" customFormat="1" ht="36.75" customHeight="1">
      <c r="A66" s="189" t="s">
        <v>490</v>
      </c>
      <c r="B66" s="121"/>
      <c r="C66" s="122"/>
      <c r="D66" s="122"/>
      <c r="E66" s="122"/>
      <c r="F66" s="122"/>
      <c r="G66" s="122"/>
      <c r="H66" s="122"/>
      <c r="I66" s="122"/>
      <c r="J66" s="122"/>
      <c r="K66" s="122"/>
      <c r="L66" s="122"/>
      <c r="M66" s="122"/>
      <c r="N66" s="122"/>
    </row>
    <row r="67" spans="1:14" s="8" customFormat="1" ht="18.75" customHeight="1">
      <c r="A67" s="190" t="s">
        <v>366</v>
      </c>
      <c r="B67" s="191"/>
      <c r="C67" s="192"/>
      <c r="D67" s="192"/>
      <c r="E67" s="192"/>
      <c r="F67" s="192"/>
      <c r="G67" s="192"/>
      <c r="H67" s="192"/>
      <c r="I67" s="192"/>
      <c r="J67" s="192"/>
      <c r="K67" s="192"/>
      <c r="L67" s="192"/>
      <c r="M67" s="192"/>
      <c r="N67" s="192"/>
    </row>
    <row r="99" spans="1:14" s="8" customFormat="1" ht="36.75" customHeight="1">
      <c r="A99" s="189" t="s">
        <v>491</v>
      </c>
      <c r="B99" s="121"/>
      <c r="C99" s="122"/>
      <c r="D99" s="122"/>
      <c r="E99" s="122"/>
      <c r="F99" s="122"/>
      <c r="G99" s="122"/>
      <c r="H99" s="122"/>
      <c r="I99" s="122"/>
      <c r="J99" s="122"/>
      <c r="K99" s="122"/>
      <c r="L99" s="122"/>
      <c r="M99" s="122"/>
      <c r="N99" s="122"/>
    </row>
    <row r="100" spans="1:14" s="8" customFormat="1" ht="18.75" customHeight="1">
      <c r="A100" s="190" t="s">
        <v>366</v>
      </c>
      <c r="B100" s="191"/>
      <c r="C100" s="192"/>
      <c r="D100" s="192"/>
      <c r="E100" s="192"/>
      <c r="F100" s="192"/>
      <c r="G100" s="192"/>
      <c r="H100" s="192"/>
      <c r="I100" s="192"/>
      <c r="J100" s="192"/>
      <c r="K100" s="192"/>
      <c r="L100" s="192"/>
      <c r="M100" s="192"/>
      <c r="N100" s="192"/>
    </row>
    <row r="132" spans="1:14" s="8" customFormat="1" ht="36.75" customHeight="1">
      <c r="A132" s="189" t="s">
        <v>492</v>
      </c>
      <c r="B132" s="121"/>
      <c r="C132" s="122"/>
      <c r="D132" s="122"/>
      <c r="E132" s="122"/>
      <c r="F132" s="122"/>
      <c r="G132" s="122"/>
      <c r="H132" s="122"/>
      <c r="I132" s="122"/>
      <c r="J132" s="122"/>
      <c r="K132" s="122"/>
      <c r="L132" s="122"/>
      <c r="M132" s="122"/>
      <c r="N132" s="122"/>
    </row>
    <row r="133" spans="1:14" s="8" customFormat="1" ht="18.75" customHeight="1">
      <c r="A133" s="190" t="s">
        <v>366</v>
      </c>
      <c r="B133" s="191"/>
      <c r="C133" s="192"/>
      <c r="D133" s="192"/>
      <c r="E133" s="192"/>
      <c r="F133" s="192"/>
      <c r="G133" s="192"/>
      <c r="H133" s="192"/>
      <c r="I133" s="192"/>
      <c r="J133" s="192"/>
      <c r="K133" s="192"/>
      <c r="L133" s="192"/>
      <c r="M133" s="192"/>
      <c r="N133" s="192"/>
    </row>
    <row r="165" spans="1:14" s="8" customFormat="1" ht="36.75" customHeight="1">
      <c r="A165" s="189" t="s">
        <v>493</v>
      </c>
      <c r="B165" s="121"/>
      <c r="C165" s="122"/>
      <c r="D165" s="122"/>
      <c r="E165" s="122"/>
      <c r="F165" s="122"/>
      <c r="G165" s="122"/>
      <c r="H165" s="122"/>
      <c r="I165" s="122"/>
      <c r="J165" s="122"/>
      <c r="K165" s="122"/>
      <c r="L165" s="122"/>
      <c r="M165" s="122"/>
      <c r="N165" s="122"/>
    </row>
    <row r="166" spans="1:14" s="8" customFormat="1" ht="18.75" customHeight="1">
      <c r="A166" s="190" t="s">
        <v>366</v>
      </c>
      <c r="B166" s="191"/>
      <c r="C166" s="192"/>
      <c r="D166" s="192"/>
      <c r="E166" s="192"/>
      <c r="F166" s="192"/>
      <c r="G166" s="192"/>
      <c r="H166" s="192"/>
      <c r="I166" s="192"/>
      <c r="J166" s="192"/>
      <c r="K166" s="192"/>
      <c r="L166" s="192"/>
      <c r="M166" s="192"/>
      <c r="N166" s="192"/>
    </row>
    <row r="198" spans="1:14" s="8" customFormat="1" ht="36.75" customHeight="1">
      <c r="A198" s="189" t="s">
        <v>74</v>
      </c>
      <c r="B198" s="121"/>
      <c r="C198" s="122"/>
      <c r="D198" s="122"/>
      <c r="E198" s="122"/>
      <c r="F198" s="122"/>
      <c r="G198" s="122"/>
      <c r="H198" s="122"/>
      <c r="I198" s="122"/>
      <c r="J198" s="122"/>
      <c r="K198" s="122"/>
      <c r="L198" s="122"/>
      <c r="M198" s="122"/>
      <c r="N198" s="122"/>
    </row>
    <row r="199" spans="1:14" s="8" customFormat="1" ht="18.75" customHeight="1">
      <c r="A199" s="190" t="s">
        <v>366</v>
      </c>
      <c r="B199" s="191"/>
      <c r="C199" s="192"/>
      <c r="D199" s="192"/>
      <c r="E199" s="192"/>
      <c r="F199" s="192"/>
      <c r="G199" s="192"/>
      <c r="H199" s="192"/>
      <c r="I199" s="192"/>
      <c r="J199" s="192"/>
      <c r="K199" s="192"/>
      <c r="L199" s="192"/>
      <c r="M199" s="192"/>
      <c r="N199" s="192"/>
    </row>
    <row r="230" spans="1:14" s="8" customFormat="1" ht="36.75" customHeight="1">
      <c r="A230" s="189" t="s">
        <v>75</v>
      </c>
      <c r="B230" s="121"/>
      <c r="C230" s="122"/>
      <c r="D230" s="122"/>
      <c r="E230" s="122"/>
      <c r="F230" s="122"/>
      <c r="G230" s="122"/>
      <c r="H230" s="122"/>
      <c r="I230" s="122"/>
      <c r="J230" s="122"/>
      <c r="K230" s="122"/>
      <c r="L230" s="122"/>
      <c r="M230" s="122"/>
      <c r="N230" s="122"/>
    </row>
    <row r="231" spans="1:14" s="8" customFormat="1" ht="18.75" customHeight="1">
      <c r="A231" s="190" t="s">
        <v>366</v>
      </c>
      <c r="B231" s="191"/>
      <c r="C231" s="192"/>
      <c r="D231" s="192"/>
      <c r="E231" s="192"/>
      <c r="F231" s="192"/>
      <c r="G231" s="192"/>
      <c r="H231" s="192"/>
      <c r="I231" s="192"/>
      <c r="J231" s="192"/>
      <c r="K231" s="192"/>
      <c r="L231" s="192"/>
      <c r="M231" s="192"/>
      <c r="N231" s="192"/>
    </row>
    <row r="263" spans="1:14" s="8" customFormat="1" ht="36.75" customHeight="1">
      <c r="A263" s="189" t="s">
        <v>76</v>
      </c>
      <c r="B263" s="121"/>
      <c r="C263" s="122"/>
      <c r="D263" s="122"/>
      <c r="E263" s="122"/>
      <c r="F263" s="122"/>
      <c r="G263" s="122"/>
      <c r="H263" s="122"/>
      <c r="I263" s="122"/>
      <c r="J263" s="122"/>
      <c r="K263" s="122"/>
      <c r="L263" s="122"/>
      <c r="M263" s="122"/>
      <c r="N263" s="122"/>
    </row>
    <row r="264" spans="1:14" s="8" customFormat="1" ht="18.75" customHeight="1">
      <c r="A264" s="190" t="s">
        <v>366</v>
      </c>
      <c r="B264" s="191"/>
      <c r="C264" s="192"/>
      <c r="D264" s="192"/>
      <c r="E264" s="192"/>
      <c r="F264" s="192"/>
      <c r="G264" s="192"/>
      <c r="H264" s="192"/>
      <c r="I264" s="192"/>
      <c r="J264" s="192"/>
      <c r="K264" s="192"/>
      <c r="L264" s="192"/>
      <c r="M264" s="192"/>
      <c r="N264" s="192"/>
    </row>
  </sheetData>
  <printOptions/>
  <pageMargins left="0.51" right="0.55" top="0.67" bottom="0.6" header="0.5" footer="0.5"/>
  <pageSetup horizontalDpi="600" verticalDpi="600" orientation="portrait" paperSize="9" scale="72" r:id="rId2"/>
  <rowBreaks count="4" manualBreakCount="4">
    <brk id="65" max="16383" man="1"/>
    <brk id="131" max="16383" man="1"/>
    <brk id="197" max="16383" man="1"/>
    <brk id="262" max="16383" man="1"/>
  </rowBreaks>
  <colBreaks count="1" manualBreakCount="1">
    <brk id="14" max="16383" man="1"/>
  </col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election activeCell="A83" sqref="A83"/>
    </sheetView>
  </sheetViews>
  <sheetFormatPr defaultColWidth="9.140625" defaultRowHeight="12.75"/>
  <cols>
    <col min="1" max="1" width="4.421875" style="64" customWidth="1"/>
    <col min="2" max="2" width="44.57421875" style="64" customWidth="1"/>
    <col min="3" max="3" width="25.8515625" style="64" customWidth="1"/>
    <col min="4" max="4" width="15.00390625" style="56" customWidth="1"/>
    <col min="5" max="5" width="40.00390625" style="64" customWidth="1"/>
    <col min="6" max="7" width="9.140625" style="64" customWidth="1"/>
    <col min="8" max="8" width="14.421875" style="64" bestFit="1" customWidth="1"/>
    <col min="9" max="16384" width="9.140625" style="64" customWidth="1"/>
  </cols>
  <sheetData>
    <row r="1" spans="1:5" s="8" customFormat="1" ht="36.75" customHeight="1">
      <c r="A1" s="189" t="s">
        <v>515</v>
      </c>
      <c r="B1" s="121"/>
      <c r="C1" s="122"/>
      <c r="D1" s="122"/>
      <c r="E1" s="122"/>
    </row>
    <row r="2" spans="1:5" s="8" customFormat="1" ht="18.75" customHeight="1">
      <c r="A2" s="133" t="s">
        <v>455</v>
      </c>
      <c r="B2" s="191"/>
      <c r="C2" s="192"/>
      <c r="D2" s="192"/>
      <c r="E2" s="192"/>
    </row>
    <row r="3" spans="1:5" s="8" customFormat="1" ht="18.75" customHeight="1">
      <c r="A3" s="190" t="s">
        <v>366</v>
      </c>
      <c r="B3" s="191"/>
      <c r="C3" s="192"/>
      <c r="D3" s="192"/>
      <c r="E3" s="192"/>
    </row>
    <row r="4" spans="1:5" s="199" customFormat="1" ht="27.6">
      <c r="A4" s="198"/>
      <c r="B4" s="198" t="s">
        <v>77</v>
      </c>
      <c r="C4" s="198" t="s">
        <v>370</v>
      </c>
      <c r="D4" s="200" t="s">
        <v>78</v>
      </c>
      <c r="E4" s="198" t="s">
        <v>314</v>
      </c>
    </row>
    <row r="5" spans="1:5" s="199" customFormat="1" ht="14.4">
      <c r="A5" s="301"/>
      <c r="B5" s="301"/>
      <c r="C5" s="301"/>
      <c r="D5" s="302" t="s">
        <v>513</v>
      </c>
      <c r="E5" s="301"/>
    </row>
    <row r="6" spans="1:9" ht="15.6">
      <c r="A6" s="125" t="s">
        <v>79</v>
      </c>
      <c r="B6" s="125" t="s">
        <v>498</v>
      </c>
      <c r="C6" s="125" t="s">
        <v>484</v>
      </c>
      <c r="D6" s="306">
        <v>84</v>
      </c>
      <c r="E6" s="202" t="s">
        <v>450</v>
      </c>
      <c r="H6"/>
      <c r="I6" s="305"/>
    </row>
    <row r="7" spans="1:9" ht="15.6">
      <c r="A7" s="125" t="s">
        <v>80</v>
      </c>
      <c r="B7" s="125" t="s">
        <v>499</v>
      </c>
      <c r="C7" s="125" t="s">
        <v>280</v>
      </c>
      <c r="D7" s="306">
        <v>83</v>
      </c>
      <c r="E7" s="202" t="s">
        <v>446</v>
      </c>
      <c r="I7" s="305"/>
    </row>
    <row r="8" spans="1:9" ht="15.6">
      <c r="A8" s="125" t="s">
        <v>81</v>
      </c>
      <c r="B8" s="125" t="s">
        <v>510</v>
      </c>
      <c r="C8" s="125" t="s">
        <v>484</v>
      </c>
      <c r="D8" s="201">
        <v>76</v>
      </c>
      <c r="E8" s="202" t="s">
        <v>511</v>
      </c>
      <c r="H8"/>
      <c r="I8" s="305"/>
    </row>
    <row r="9" spans="1:9" ht="15.6">
      <c r="A9" s="125" t="s">
        <v>82</v>
      </c>
      <c r="B9" s="125" t="s">
        <v>449</v>
      </c>
      <c r="C9" s="125" t="s">
        <v>280</v>
      </c>
      <c r="D9" s="306">
        <v>67</v>
      </c>
      <c r="E9" s="202" t="s">
        <v>450</v>
      </c>
      <c r="F9" s="74"/>
      <c r="H9"/>
      <c r="I9" s="305"/>
    </row>
    <row r="10" spans="1:9" ht="15.6">
      <c r="A10" s="125" t="s">
        <v>83</v>
      </c>
      <c r="B10" s="125" t="s">
        <v>507</v>
      </c>
      <c r="C10" s="125" t="s">
        <v>278</v>
      </c>
      <c r="D10" s="201">
        <v>52</v>
      </c>
      <c r="E10" s="202" t="s">
        <v>508</v>
      </c>
      <c r="F10" s="74"/>
      <c r="H10"/>
      <c r="I10" s="305"/>
    </row>
    <row r="11" spans="1:9" ht="15.6">
      <c r="A11" s="125" t="s">
        <v>84</v>
      </c>
      <c r="B11" s="125" t="s">
        <v>502</v>
      </c>
      <c r="C11" s="125" t="s">
        <v>280</v>
      </c>
      <c r="D11" s="306">
        <v>48</v>
      </c>
      <c r="E11" s="202" t="s">
        <v>450</v>
      </c>
      <c r="F11" s="74"/>
      <c r="I11" s="305"/>
    </row>
    <row r="12" spans="1:9" ht="15.6">
      <c r="A12" s="125" t="s">
        <v>85</v>
      </c>
      <c r="B12" s="125" t="s">
        <v>509</v>
      </c>
      <c r="C12" s="125" t="s">
        <v>280</v>
      </c>
      <c r="D12" s="201">
        <v>48</v>
      </c>
      <c r="E12" s="202" t="s">
        <v>448</v>
      </c>
      <c r="F12" s="74"/>
      <c r="I12" s="305"/>
    </row>
    <row r="13" spans="1:9" ht="15.6">
      <c r="A13" s="125" t="s">
        <v>86</v>
      </c>
      <c r="B13" s="125" t="s">
        <v>501</v>
      </c>
      <c r="C13" s="125" t="s">
        <v>278</v>
      </c>
      <c r="D13" s="306">
        <v>41</v>
      </c>
      <c r="E13" s="202" t="s">
        <v>450</v>
      </c>
      <c r="F13" s="74"/>
      <c r="I13" s="305"/>
    </row>
    <row r="14" spans="1:9" ht="15.6">
      <c r="A14" s="125" t="s">
        <v>451</v>
      </c>
      <c r="B14" s="125" t="s">
        <v>497</v>
      </c>
      <c r="C14" s="125" t="s">
        <v>280</v>
      </c>
      <c r="D14" s="306">
        <v>31</v>
      </c>
      <c r="E14" s="202" t="s">
        <v>447</v>
      </c>
      <c r="F14" s="74"/>
      <c r="H14"/>
      <c r="I14" s="305"/>
    </row>
    <row r="15" spans="1:9" ht="15.6">
      <c r="A15" s="125" t="s">
        <v>452</v>
      </c>
      <c r="B15" s="125" t="s">
        <v>503</v>
      </c>
      <c r="C15" s="125" t="s">
        <v>280</v>
      </c>
      <c r="D15" s="306">
        <v>31</v>
      </c>
      <c r="E15" s="202" t="s">
        <v>450</v>
      </c>
      <c r="F15" s="74"/>
      <c r="I15" s="305"/>
    </row>
    <row r="16" spans="1:9" ht="15.6">
      <c r="A16" s="125" t="s">
        <v>453</v>
      </c>
      <c r="B16" s="125" t="s">
        <v>506</v>
      </c>
      <c r="C16" s="125" t="s">
        <v>280</v>
      </c>
      <c r="D16" s="306">
        <v>27</v>
      </c>
      <c r="E16" s="202" t="s">
        <v>450</v>
      </c>
      <c r="F16" s="74"/>
      <c r="I16" s="305"/>
    </row>
    <row r="17" spans="1:6" ht="15.6">
      <c r="A17" s="125" t="s">
        <v>454</v>
      </c>
      <c r="B17" s="125" t="s">
        <v>500</v>
      </c>
      <c r="C17" s="125" t="s">
        <v>242</v>
      </c>
      <c r="D17" s="306">
        <v>21</v>
      </c>
      <c r="E17" s="202" t="s">
        <v>447</v>
      </c>
      <c r="F17" s="74"/>
    </row>
    <row r="18" spans="1:6" ht="15.6">
      <c r="A18" s="125" t="s">
        <v>512</v>
      </c>
      <c r="B18" s="125" t="s">
        <v>504</v>
      </c>
      <c r="C18" s="125" t="s">
        <v>242</v>
      </c>
      <c r="D18" s="306">
        <v>9</v>
      </c>
      <c r="E18" s="202" t="s">
        <v>505</v>
      </c>
      <c r="F18" s="74"/>
    </row>
    <row r="19" spans="1:5" s="204" customFormat="1" ht="27" customHeight="1">
      <c r="A19" s="203"/>
      <c r="B19" s="203" t="s">
        <v>299</v>
      </c>
      <c r="C19" s="203"/>
      <c r="D19" s="205">
        <f>SUM(D6:D18)</f>
        <v>618</v>
      </c>
      <c r="E19" s="203"/>
    </row>
    <row r="20" spans="1:5" s="204" customFormat="1" ht="27" customHeight="1">
      <c r="A20" s="203"/>
      <c r="B20" s="303" t="s">
        <v>514</v>
      </c>
      <c r="C20" s="303"/>
      <c r="D20" s="304">
        <v>442</v>
      </c>
      <c r="E20" s="203"/>
    </row>
    <row r="22" spans="1:5" s="8" customFormat="1" ht="36.75" customHeight="1">
      <c r="A22" s="189" t="s">
        <v>89</v>
      </c>
      <c r="B22" s="121"/>
      <c r="C22" s="122"/>
      <c r="D22" s="122"/>
      <c r="E22" s="122"/>
    </row>
    <row r="56" spans="1:5" s="8" customFormat="1" ht="36.75" customHeight="1">
      <c r="A56" s="189" t="s">
        <v>516</v>
      </c>
      <c r="B56" s="121"/>
      <c r="C56" s="122"/>
      <c r="D56" s="122"/>
      <c r="E56" s="122"/>
    </row>
    <row r="63" spans="2:3" ht="12.75">
      <c r="B63" s="64" t="s">
        <v>290</v>
      </c>
      <c r="C63" s="64">
        <v>159</v>
      </c>
    </row>
    <row r="64" spans="2:3" ht="12.75">
      <c r="B64" s="64" t="s">
        <v>87</v>
      </c>
      <c r="C64" s="64">
        <v>51</v>
      </c>
    </row>
    <row r="65" spans="2:3" ht="12.75">
      <c r="B65" s="64" t="s">
        <v>289</v>
      </c>
      <c r="C65" s="64">
        <v>10</v>
      </c>
    </row>
    <row r="66" spans="2:3" ht="12.75">
      <c r="B66" s="64" t="s">
        <v>88</v>
      </c>
      <c r="C66" s="64">
        <v>237</v>
      </c>
    </row>
    <row r="82" spans="1:5" s="8" customFormat="1" ht="36.75" customHeight="1">
      <c r="A82" s="189" t="s">
        <v>422</v>
      </c>
      <c r="B82" s="121"/>
      <c r="C82" s="122"/>
      <c r="D82" s="122"/>
      <c r="E82" s="122"/>
    </row>
  </sheetData>
  <printOptions/>
  <pageMargins left="0.46" right="0.42" top="0.64" bottom="0.57" header="0.5" footer="0.5"/>
  <pageSetup horizontalDpi="600" verticalDpi="600" orientation="portrait" paperSize="9" scale="74" r:id="rId2"/>
  <rowBreaks count="1" manualBreakCount="1">
    <brk id="55" max="16383" man="1"/>
  </rowBreaks>
  <colBreaks count="1" manualBreakCount="1">
    <brk id="5" max="16383" man="1"/>
  </col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topLeftCell="A1">
      <selection activeCell="A83" sqref="A83"/>
    </sheetView>
  </sheetViews>
  <sheetFormatPr defaultColWidth="9.140625" defaultRowHeight="12.75"/>
  <sheetData>
    <row r="1" spans="1:11" s="8" customFormat="1" ht="28.5" customHeight="1">
      <c r="A1" s="189" t="s">
        <v>93</v>
      </c>
      <c r="B1" s="121"/>
      <c r="C1" s="122"/>
      <c r="D1" s="122"/>
      <c r="E1" s="122"/>
      <c r="F1" s="122"/>
      <c r="G1" s="122"/>
      <c r="H1" s="122"/>
      <c r="I1" s="122"/>
      <c r="J1" s="122"/>
      <c r="K1" s="122"/>
    </row>
    <row r="2" spans="1:11" s="8" customFormat="1" ht="15" customHeight="1">
      <c r="A2" s="133" t="s">
        <v>455</v>
      </c>
      <c r="B2" s="191"/>
      <c r="C2" s="192"/>
      <c r="D2" s="192"/>
      <c r="E2" s="192"/>
      <c r="F2" s="192"/>
      <c r="G2" s="192"/>
      <c r="H2" s="192"/>
      <c r="I2" s="192"/>
      <c r="J2" s="192"/>
      <c r="K2" s="192"/>
    </row>
    <row r="3" spans="1:11" s="8" customFormat="1" ht="18.75" customHeight="1">
      <c r="A3" s="190" t="s">
        <v>366</v>
      </c>
      <c r="B3" s="191"/>
      <c r="C3" s="192"/>
      <c r="D3" s="192"/>
      <c r="E3" s="192"/>
      <c r="F3" s="192"/>
      <c r="G3" s="192"/>
      <c r="H3" s="192"/>
      <c r="I3" s="192"/>
      <c r="J3" s="192"/>
      <c r="K3" s="192"/>
    </row>
    <row r="4" spans="1:11" s="8" customFormat="1" ht="28.5" customHeight="1">
      <c r="A4" s="189" t="s">
        <v>94</v>
      </c>
      <c r="B4" s="121"/>
      <c r="C4" s="122"/>
      <c r="D4" s="122"/>
      <c r="E4" s="122"/>
      <c r="F4" s="122"/>
      <c r="G4" s="122"/>
      <c r="H4" s="122"/>
      <c r="I4" s="122"/>
      <c r="J4" s="122"/>
      <c r="K4" s="122"/>
    </row>
    <row r="5" spans="1:11" s="8" customFormat="1" ht="15" customHeight="1">
      <c r="A5" s="133" t="s">
        <v>95</v>
      </c>
      <c r="B5" s="191"/>
      <c r="C5" s="192"/>
      <c r="D5" s="192"/>
      <c r="E5" s="192"/>
      <c r="F5" s="192"/>
      <c r="G5" s="192"/>
      <c r="H5" s="192"/>
      <c r="I5" s="192"/>
      <c r="J5" s="192"/>
      <c r="K5" s="192"/>
    </row>
    <row r="32" spans="1:11" s="8" customFormat="1" ht="28.5" customHeight="1">
      <c r="A32" s="189" t="s">
        <v>371</v>
      </c>
      <c r="B32" s="121"/>
      <c r="C32" s="122"/>
      <c r="D32" s="122"/>
      <c r="E32" s="122"/>
      <c r="F32" s="122"/>
      <c r="G32" s="122"/>
      <c r="H32" s="122"/>
      <c r="I32" s="122"/>
      <c r="J32" s="122"/>
      <c r="K32" s="122"/>
    </row>
    <row r="33" spans="1:11" s="8" customFormat="1" ht="15" customHeight="1">
      <c r="A33" s="133" t="s">
        <v>95</v>
      </c>
      <c r="B33" s="191"/>
      <c r="C33" s="192"/>
      <c r="D33" s="192"/>
      <c r="E33" s="192"/>
      <c r="F33" s="192"/>
      <c r="G33" s="192"/>
      <c r="H33" s="192"/>
      <c r="I33" s="192"/>
      <c r="J33" s="192"/>
      <c r="K33" s="192"/>
    </row>
    <row r="57" spans="1:11" s="8" customFormat="1" ht="28.5" customHeight="1">
      <c r="A57" s="189" t="s">
        <v>372</v>
      </c>
      <c r="B57" s="121"/>
      <c r="C57" s="122"/>
      <c r="D57" s="122"/>
      <c r="E57" s="122"/>
      <c r="F57" s="122"/>
      <c r="G57" s="122"/>
      <c r="H57" s="122"/>
      <c r="I57" s="122"/>
      <c r="J57" s="122"/>
      <c r="K57" s="122"/>
    </row>
    <row r="58" spans="1:11" s="8" customFormat="1" ht="15" customHeight="1">
      <c r="A58" s="133" t="s">
        <v>95</v>
      </c>
      <c r="B58" s="191"/>
      <c r="C58" s="192"/>
      <c r="D58" s="192"/>
      <c r="E58" s="192"/>
      <c r="F58" s="192"/>
      <c r="G58" s="192"/>
      <c r="H58" s="192"/>
      <c r="I58" s="192"/>
      <c r="J58" s="192"/>
      <c r="K58" s="192"/>
    </row>
    <row r="81" spans="1:11" s="8" customFormat="1" ht="28.5" customHeight="1">
      <c r="A81" s="189" t="s">
        <v>373</v>
      </c>
      <c r="B81" s="121"/>
      <c r="C81" s="122"/>
      <c r="D81" s="122"/>
      <c r="E81" s="122"/>
      <c r="F81" s="122"/>
      <c r="G81" s="122"/>
      <c r="H81" s="122"/>
      <c r="I81" s="122"/>
      <c r="J81" s="122"/>
      <c r="K81" s="122"/>
    </row>
    <row r="82" spans="1:11" s="8" customFormat="1" ht="15" customHeight="1">
      <c r="A82" s="133" t="s">
        <v>375</v>
      </c>
      <c r="B82" s="191"/>
      <c r="C82" s="192"/>
      <c r="D82" s="192"/>
      <c r="E82" s="192"/>
      <c r="F82" s="192"/>
      <c r="G82" s="192"/>
      <c r="H82" s="192"/>
      <c r="I82" s="192"/>
      <c r="J82" s="192"/>
      <c r="K82" s="192"/>
    </row>
    <row r="105" spans="1:11" s="8" customFormat="1" ht="28.5" customHeight="1">
      <c r="A105" s="189" t="s">
        <v>374</v>
      </c>
      <c r="B105" s="121"/>
      <c r="C105" s="122"/>
      <c r="D105" s="122"/>
      <c r="E105" s="122"/>
      <c r="F105" s="122"/>
      <c r="G105" s="122"/>
      <c r="H105" s="122"/>
      <c r="I105" s="122"/>
      <c r="J105" s="122"/>
      <c r="K105" s="122"/>
    </row>
    <row r="106" spans="1:11" s="8" customFormat="1" ht="15" customHeight="1">
      <c r="A106" s="133" t="s">
        <v>375</v>
      </c>
      <c r="B106" s="191"/>
      <c r="C106" s="192"/>
      <c r="D106" s="192"/>
      <c r="E106" s="192"/>
      <c r="F106" s="192"/>
      <c r="G106" s="192"/>
      <c r="H106" s="192"/>
      <c r="I106" s="192"/>
      <c r="J106" s="192"/>
      <c r="K106" s="192"/>
    </row>
    <row r="129" spans="1:11" s="8" customFormat="1" ht="28.5" customHeight="1">
      <c r="A129" s="189" t="s">
        <v>377</v>
      </c>
      <c r="B129" s="121"/>
      <c r="C129" s="122"/>
      <c r="D129" s="122"/>
      <c r="E129" s="122"/>
      <c r="F129" s="122"/>
      <c r="G129" s="122"/>
      <c r="H129" s="122"/>
      <c r="I129" s="122"/>
      <c r="J129" s="122"/>
      <c r="K129" s="122"/>
    </row>
    <row r="130" spans="1:11" s="8" customFormat="1" ht="15" customHeight="1">
      <c r="A130" s="133" t="s">
        <v>376</v>
      </c>
      <c r="B130" s="191"/>
      <c r="C130" s="192"/>
      <c r="D130" s="192"/>
      <c r="E130" s="192"/>
      <c r="F130" s="192"/>
      <c r="G130" s="192"/>
      <c r="H130" s="192"/>
      <c r="I130" s="192"/>
      <c r="J130" s="192"/>
      <c r="K130" s="192"/>
    </row>
    <row r="155" spans="1:11" s="8" customFormat="1" ht="28.5" customHeight="1">
      <c r="A155" s="189" t="s">
        <v>524</v>
      </c>
      <c r="B155" s="121"/>
      <c r="C155" s="122"/>
      <c r="D155" s="122"/>
      <c r="E155" s="122"/>
      <c r="F155" s="122"/>
      <c r="G155" s="122"/>
      <c r="H155" s="122"/>
      <c r="I155" s="122"/>
      <c r="J155" s="122"/>
      <c r="K155" s="122"/>
    </row>
    <row r="156" spans="1:11" s="8" customFormat="1" ht="15" customHeight="1">
      <c r="A156" s="133" t="s">
        <v>379</v>
      </c>
      <c r="B156" s="191"/>
      <c r="C156" s="192"/>
      <c r="D156" s="192"/>
      <c r="E156" s="192"/>
      <c r="F156" s="192"/>
      <c r="G156" s="192"/>
      <c r="H156" s="192"/>
      <c r="I156" s="192"/>
      <c r="J156" s="192"/>
      <c r="K156" s="192"/>
    </row>
  </sheetData>
  <printOptions/>
  <pageMargins left="0.7" right="0.7" top="0.75" bottom="0.75" header="0.3" footer="0.3"/>
  <pageSetup orientation="portrait" paperSize="9"/>
  <rowBreaks count="1" manualBreakCount="1">
    <brk id="56"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topLeftCell="A1">
      <selection activeCell="A83" sqref="A83"/>
    </sheetView>
  </sheetViews>
  <sheetFormatPr defaultColWidth="9.140625" defaultRowHeight="12.75"/>
  <cols>
    <col min="1" max="1" width="33.421875" style="107" customWidth="1"/>
    <col min="2" max="8" width="12.28125" style="108" customWidth="1"/>
    <col min="9" max="16384" width="9.140625" style="107" customWidth="1"/>
  </cols>
  <sheetData>
    <row r="1" spans="1:8" s="8" customFormat="1" ht="30" customHeight="1">
      <c r="A1" s="189" t="s">
        <v>525</v>
      </c>
      <c r="B1" s="121"/>
      <c r="C1" s="122"/>
      <c r="D1" s="122"/>
      <c r="E1" s="122"/>
      <c r="F1" s="122"/>
      <c r="G1" s="122"/>
      <c r="H1" s="122"/>
    </row>
    <row r="2" spans="1:8" s="8" customFormat="1" ht="20.25" customHeight="1">
      <c r="A2" s="210" t="s">
        <v>366</v>
      </c>
      <c r="B2" s="191"/>
      <c r="C2" s="192"/>
      <c r="D2" s="192"/>
      <c r="E2" s="192"/>
      <c r="F2" s="192"/>
      <c r="G2" s="192"/>
      <c r="H2" s="192"/>
    </row>
    <row r="3" spans="1:8" s="64" customFormat="1" ht="32.25" customHeight="1">
      <c r="A3" s="182"/>
      <c r="B3" s="183"/>
      <c r="C3" s="183"/>
      <c r="D3" s="183"/>
      <c r="E3" s="183"/>
      <c r="F3" s="183"/>
      <c r="G3" s="183"/>
      <c r="H3" s="183"/>
    </row>
    <row r="4" spans="1:8" s="109" customFormat="1" ht="104.25" customHeight="1">
      <c r="A4" s="184"/>
      <c r="B4" s="185" t="s">
        <v>234</v>
      </c>
      <c r="C4" s="185" t="s">
        <v>235</v>
      </c>
      <c r="D4" s="185" t="s">
        <v>242</v>
      </c>
      <c r="E4" s="185" t="s">
        <v>278</v>
      </c>
      <c r="F4" s="185" t="s">
        <v>365</v>
      </c>
      <c r="G4" s="185" t="s">
        <v>279</v>
      </c>
      <c r="H4" s="185" t="s">
        <v>364</v>
      </c>
    </row>
    <row r="5" spans="1:8" ht="18" customHeight="1">
      <c r="A5" s="148" t="s">
        <v>381</v>
      </c>
      <c r="B5" s="151">
        <v>62938</v>
      </c>
      <c r="C5" s="151">
        <v>12024</v>
      </c>
      <c r="D5" s="151">
        <v>2873</v>
      </c>
      <c r="E5" s="151">
        <v>2255</v>
      </c>
      <c r="F5" s="151">
        <v>2012</v>
      </c>
      <c r="G5" s="151">
        <v>2327</v>
      </c>
      <c r="H5" s="151">
        <v>2265</v>
      </c>
    </row>
    <row r="6" spans="1:8" ht="18" customHeight="1">
      <c r="A6" s="149" t="s">
        <v>382</v>
      </c>
      <c r="B6" s="152"/>
      <c r="C6" s="153">
        <v>0.19104515554990625</v>
      </c>
      <c r="D6" s="153">
        <v>0.04564809812831676</v>
      </c>
      <c r="E6" s="153">
        <v>0.03582891099176968</v>
      </c>
      <c r="F6" s="153">
        <v>0.031967968476913786</v>
      </c>
      <c r="G6" s="153">
        <v>0.03697289395913438</v>
      </c>
      <c r="H6" s="153">
        <v>0.035987797515014776</v>
      </c>
    </row>
    <row r="7" spans="1:8" ht="18" customHeight="1">
      <c r="A7" s="149" t="s">
        <v>383</v>
      </c>
      <c r="B7" s="151"/>
      <c r="C7" s="151"/>
      <c r="D7" s="153">
        <v>0.2389387890884897</v>
      </c>
      <c r="E7" s="153">
        <v>0.18754158349966732</v>
      </c>
      <c r="F7" s="153">
        <v>0.167332002661344</v>
      </c>
      <c r="G7" s="153">
        <v>0.19352960745176315</v>
      </c>
      <c r="H7" s="153">
        <v>0.18837325349301398</v>
      </c>
    </row>
    <row r="8" spans="1:8" ht="8.25" customHeight="1">
      <c r="A8" s="149"/>
      <c r="B8" s="151"/>
      <c r="C8" s="151"/>
      <c r="D8" s="153"/>
      <c r="E8" s="153"/>
      <c r="F8" s="153"/>
      <c r="G8" s="153"/>
      <c r="H8" s="153"/>
    </row>
    <row r="9" spans="1:8" ht="16.2" thickBot="1">
      <c r="A9" s="150" t="s">
        <v>384</v>
      </c>
      <c r="B9" s="154"/>
      <c r="C9" s="154"/>
      <c r="D9" s="155"/>
      <c r="E9" s="155"/>
      <c r="F9" s="155"/>
      <c r="G9" s="155"/>
      <c r="H9" s="155"/>
    </row>
    <row r="10" spans="1:8" ht="12.75">
      <c r="A10" s="156" t="s">
        <v>544</v>
      </c>
      <c r="B10" s="157">
        <v>0.07327846452063935</v>
      </c>
      <c r="C10" s="158">
        <v>0.13256819693945443</v>
      </c>
      <c r="D10" s="158">
        <v>0.06752523494604942</v>
      </c>
      <c r="E10" s="158">
        <v>0.10953436807095343</v>
      </c>
      <c r="F10" s="158">
        <v>0.15308151093439365</v>
      </c>
      <c r="G10" s="158">
        <v>0.2251826385904598</v>
      </c>
      <c r="H10" s="158">
        <v>0.1315673289183223</v>
      </c>
    </row>
    <row r="11" spans="1:8" ht="12.75">
      <c r="A11" s="159" t="s">
        <v>385</v>
      </c>
      <c r="B11" s="160">
        <v>0.12920652070291397</v>
      </c>
      <c r="C11" s="161">
        <v>0.10379241516966067</v>
      </c>
      <c r="D11" s="161">
        <v>0.13261399234249913</v>
      </c>
      <c r="E11" s="161">
        <v>0.09090909090909091</v>
      </c>
      <c r="F11" s="161">
        <v>0.12226640159045726</v>
      </c>
      <c r="G11" s="161">
        <v>0.07735281478298238</v>
      </c>
      <c r="H11" s="161">
        <v>0.12229580573951435</v>
      </c>
    </row>
    <row r="12" spans="1:8" ht="12.75">
      <c r="A12" s="159" t="s">
        <v>386</v>
      </c>
      <c r="B12" s="160">
        <v>0.11477962439225906</v>
      </c>
      <c r="C12" s="161">
        <v>0.10154690618762476</v>
      </c>
      <c r="D12" s="161">
        <v>0.10442046641141664</v>
      </c>
      <c r="E12" s="161">
        <v>0.10465631929046564</v>
      </c>
      <c r="F12" s="161">
        <v>0.10636182902584493</v>
      </c>
      <c r="G12" s="161">
        <v>0.0842286205414697</v>
      </c>
      <c r="H12" s="161">
        <v>0.11611479028697572</v>
      </c>
    </row>
    <row r="13" spans="1:8" ht="12.75">
      <c r="A13" s="159" t="s">
        <v>388</v>
      </c>
      <c r="B13" s="160">
        <v>0.06735199720359719</v>
      </c>
      <c r="C13" s="161">
        <v>0.09555888223552894</v>
      </c>
      <c r="D13" s="161">
        <v>0.06752523494604942</v>
      </c>
      <c r="E13" s="161">
        <v>0.09312638580931264</v>
      </c>
      <c r="F13" s="161">
        <v>0.10685884691848907</v>
      </c>
      <c r="G13" s="161">
        <v>0.09454232917920069</v>
      </c>
      <c r="H13" s="161">
        <v>0.08565121412803532</v>
      </c>
    </row>
    <row r="14" spans="1:8" ht="12.75">
      <c r="A14" s="159" t="s">
        <v>393</v>
      </c>
      <c r="B14" s="160">
        <v>0.02589850328895103</v>
      </c>
      <c r="C14" s="161">
        <v>0.08483033932135728</v>
      </c>
      <c r="D14" s="161">
        <v>0.248868778280543</v>
      </c>
      <c r="E14" s="161">
        <v>0.08292682926829269</v>
      </c>
      <c r="F14" s="161">
        <v>0.006958250497017893</v>
      </c>
      <c r="G14" s="161">
        <v>0.007735281478298238</v>
      </c>
      <c r="H14" s="161">
        <v>0.002207505518763797</v>
      </c>
    </row>
    <row r="15" spans="1:8" ht="12.75">
      <c r="A15" s="159" t="s">
        <v>389</v>
      </c>
      <c r="B15" s="160">
        <v>0.05770758524261972</v>
      </c>
      <c r="C15" s="161">
        <v>0.0762641383898869</v>
      </c>
      <c r="D15" s="161">
        <v>0.06682909850330665</v>
      </c>
      <c r="E15" s="161">
        <v>0.040798226164079826</v>
      </c>
      <c r="F15" s="161">
        <v>0.09691848906560636</v>
      </c>
      <c r="G15" s="161">
        <v>0.11087236785560808</v>
      </c>
      <c r="H15" s="161">
        <v>0.07019867549668875</v>
      </c>
    </row>
    <row r="16" spans="1:8" ht="12.75">
      <c r="A16" s="159" t="s">
        <v>387</v>
      </c>
      <c r="B16" s="160">
        <v>0.11803679811878356</v>
      </c>
      <c r="C16" s="161">
        <v>0.0602960745176314</v>
      </c>
      <c r="D16" s="161">
        <v>0.06578489383919248</v>
      </c>
      <c r="E16" s="161">
        <v>0.05365853658536585</v>
      </c>
      <c r="F16" s="161">
        <v>0.05815109343936382</v>
      </c>
      <c r="G16" s="161">
        <v>0.06532015470562956</v>
      </c>
      <c r="H16" s="161">
        <v>0.06666666666666667</v>
      </c>
    </row>
    <row r="17" spans="1:8" ht="12.75">
      <c r="A17" s="159" t="s">
        <v>391</v>
      </c>
      <c r="B17" s="160">
        <v>0.032095077695509865</v>
      </c>
      <c r="C17" s="161">
        <v>0.053725881570192945</v>
      </c>
      <c r="D17" s="161">
        <v>0.04524886877828054</v>
      </c>
      <c r="E17" s="161">
        <v>0.03148558758314856</v>
      </c>
      <c r="F17" s="161">
        <v>0.05864811133200795</v>
      </c>
      <c r="G17" s="161">
        <v>0.07864202836269875</v>
      </c>
      <c r="H17" s="161">
        <v>0.05518763796909492</v>
      </c>
    </row>
    <row r="18" spans="1:8" ht="12.75">
      <c r="A18" s="159" t="s">
        <v>526</v>
      </c>
      <c r="B18" s="160">
        <v>0.01442689631065493</v>
      </c>
      <c r="C18" s="161">
        <v>0.04698935462408516</v>
      </c>
      <c r="D18" s="161">
        <v>0.025060911938739994</v>
      </c>
      <c r="E18" s="161">
        <v>0.16807095343680709</v>
      </c>
      <c r="F18" s="161">
        <v>0.007952286282306162</v>
      </c>
      <c r="G18" s="161">
        <v>0.01847872797593468</v>
      </c>
      <c r="H18" s="161">
        <v>0.008388520971302429</v>
      </c>
    </row>
    <row r="19" spans="1:8" ht="12.75">
      <c r="A19" s="159" t="s">
        <v>527</v>
      </c>
      <c r="B19" s="160">
        <v>0.10851949537640217</v>
      </c>
      <c r="C19" s="161">
        <v>0.04407850964737192</v>
      </c>
      <c r="D19" s="161">
        <v>0.035851026801253044</v>
      </c>
      <c r="E19" s="161">
        <v>0.022172949002217297</v>
      </c>
      <c r="F19" s="161">
        <v>0.05666003976143141</v>
      </c>
      <c r="G19" s="161">
        <v>0.06446067898581866</v>
      </c>
      <c r="H19" s="161">
        <v>0.060927152317880796</v>
      </c>
    </row>
    <row r="20" spans="1:8" ht="12.75">
      <c r="A20" s="159" t="s">
        <v>471</v>
      </c>
      <c r="B20" s="160">
        <v>0.11517684070037179</v>
      </c>
      <c r="C20" s="161">
        <v>0.04341317365269461</v>
      </c>
      <c r="D20" s="161">
        <v>0.036547163243995824</v>
      </c>
      <c r="E20" s="161">
        <v>0.06252771618625277</v>
      </c>
      <c r="F20" s="161">
        <v>0.042743538767395624</v>
      </c>
      <c r="G20" s="161">
        <v>0.026643747314138374</v>
      </c>
      <c r="H20" s="161">
        <v>0.05783664459161148</v>
      </c>
    </row>
    <row r="21" spans="1:8" ht="12.75">
      <c r="A21" s="159" t="s">
        <v>396</v>
      </c>
      <c r="B21" s="160">
        <v>0.016953192030251994</v>
      </c>
      <c r="C21" s="161">
        <v>0.03210246174318031</v>
      </c>
      <c r="D21" s="161">
        <v>0.024364775495997214</v>
      </c>
      <c r="E21" s="161">
        <v>0.0541019955654102</v>
      </c>
      <c r="F21" s="161">
        <v>0.019880715705765408</v>
      </c>
      <c r="G21" s="161">
        <v>0.03137086377309841</v>
      </c>
      <c r="H21" s="161">
        <v>0.023399558498896248</v>
      </c>
    </row>
    <row r="22" spans="1:8" ht="12.75">
      <c r="A22" s="159" t="s">
        <v>394</v>
      </c>
      <c r="B22" s="160">
        <v>0.02710604086561378</v>
      </c>
      <c r="C22" s="161">
        <v>0.03052228875582169</v>
      </c>
      <c r="D22" s="161">
        <v>0.018795683954054995</v>
      </c>
      <c r="E22" s="161">
        <v>0.0270509977827051</v>
      </c>
      <c r="F22" s="161">
        <v>0.04622266401590457</v>
      </c>
      <c r="G22" s="161">
        <v>0.015040825096691019</v>
      </c>
      <c r="H22" s="161">
        <v>0.03576158940397351</v>
      </c>
    </row>
    <row r="23" spans="1:8" ht="12.75">
      <c r="A23" s="159" t="s">
        <v>390</v>
      </c>
      <c r="B23" s="160">
        <v>0.02906034510152849</v>
      </c>
      <c r="C23" s="161">
        <v>0.027860944777112442</v>
      </c>
      <c r="D23" s="161">
        <v>0.013922728854855551</v>
      </c>
      <c r="E23" s="161">
        <v>0.019955654101995565</v>
      </c>
      <c r="F23" s="161">
        <v>0.033797216699801194</v>
      </c>
      <c r="G23" s="161">
        <v>0.035668242372152985</v>
      </c>
      <c r="H23" s="161">
        <v>0.03576158940397351</v>
      </c>
    </row>
    <row r="24" spans="1:8" ht="12.75">
      <c r="A24" s="159" t="s">
        <v>392</v>
      </c>
      <c r="B24" s="160">
        <v>0.02701070895166672</v>
      </c>
      <c r="C24" s="161">
        <v>0.024783765801729873</v>
      </c>
      <c r="D24" s="161">
        <v>0.021580229725026105</v>
      </c>
      <c r="E24" s="161">
        <v>0.023059866962305987</v>
      </c>
      <c r="F24" s="161">
        <v>0.02485089463220676</v>
      </c>
      <c r="G24" s="161">
        <v>0.024495058014611087</v>
      </c>
      <c r="H24" s="161">
        <v>0.037969094922737305</v>
      </c>
    </row>
    <row r="25" spans="1:8" ht="12.75">
      <c r="A25" s="159" t="s">
        <v>397</v>
      </c>
      <c r="B25" s="160">
        <v>0.16003050621246306</v>
      </c>
      <c r="C25" s="161">
        <v>0.15219560878243513</v>
      </c>
      <c r="D25" s="161">
        <v>0.1026801253045597</v>
      </c>
      <c r="E25" s="161">
        <v>0.14279379157427938</v>
      </c>
      <c r="F25" s="161">
        <v>0.18190854870775347</v>
      </c>
      <c r="G25" s="161">
        <v>0.14267296948861194</v>
      </c>
      <c r="H25" s="161">
        <v>0.22339955849889626</v>
      </c>
    </row>
  </sheetData>
  <printOptions/>
  <pageMargins left="0.75" right="0.75" top="0.6" bottom="0.55"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topLeftCell="A1">
      <selection activeCell="A83" sqref="A83"/>
    </sheetView>
  </sheetViews>
  <sheetFormatPr defaultColWidth="9.140625" defaultRowHeight="12.75"/>
  <cols>
    <col min="1" max="1" width="33.421875" style="107" customWidth="1"/>
    <col min="2" max="3" width="20.7109375" style="108" customWidth="1"/>
    <col min="4" max="16384" width="9.140625" style="107" customWidth="1"/>
  </cols>
  <sheetData>
    <row r="1" spans="1:3" s="8" customFormat="1" ht="30" customHeight="1">
      <c r="A1" s="189" t="s">
        <v>59</v>
      </c>
      <c r="B1" s="121"/>
      <c r="C1" s="122"/>
    </row>
    <row r="2" spans="1:3" s="8" customFormat="1" ht="20.25" customHeight="1">
      <c r="A2" s="210" t="s">
        <v>366</v>
      </c>
      <c r="B2" s="191"/>
      <c r="C2" s="192"/>
    </row>
    <row r="3" spans="1:3" s="64" customFormat="1" ht="32.25" customHeight="1">
      <c r="A3" s="182"/>
      <c r="B3" s="183"/>
      <c r="C3" s="183"/>
    </row>
    <row r="4" spans="1:3" s="110" customFormat="1" ht="30" customHeight="1">
      <c r="A4" s="144"/>
      <c r="B4" s="145" t="s">
        <v>234</v>
      </c>
      <c r="C4" s="145" t="s">
        <v>235</v>
      </c>
    </row>
    <row r="5" spans="1:3" s="110" customFormat="1" ht="22.5" customHeight="1" thickBot="1">
      <c r="A5" s="162" t="s">
        <v>299</v>
      </c>
      <c r="B5" s="163">
        <v>0.6629847349957334</v>
      </c>
      <c r="C5" s="164">
        <v>0.6550257443474368</v>
      </c>
    </row>
    <row r="6" spans="1:3" ht="12.75">
      <c r="A6" s="165" t="s">
        <v>385</v>
      </c>
      <c r="B6" s="166">
        <v>0.6055555555555555</v>
      </c>
      <c r="C6" s="167">
        <v>0.6026200873362445</v>
      </c>
    </row>
    <row r="7" spans="1:3" ht="12.75">
      <c r="A7" s="168" t="s">
        <v>386</v>
      </c>
      <c r="B7" s="169">
        <v>0.780338494778538</v>
      </c>
      <c r="C7" s="170">
        <v>0.8214285714285714</v>
      </c>
    </row>
    <row r="8" spans="1:3" ht="12.75">
      <c r="A8" s="168" t="s">
        <v>388</v>
      </c>
      <c r="B8" s="169">
        <v>0.6528345996493279</v>
      </c>
      <c r="C8" s="170">
        <v>0.6701570680628273</v>
      </c>
    </row>
    <row r="9" spans="1:3" ht="12.75">
      <c r="A9" s="168" t="s">
        <v>393</v>
      </c>
      <c r="B9" s="169">
        <v>0.7347417840375586</v>
      </c>
      <c r="C9" s="170">
        <v>0.6666666666666666</v>
      </c>
    </row>
    <row r="10" spans="1:3" ht="12.75">
      <c r="A10" s="168" t="s">
        <v>389</v>
      </c>
      <c r="B10" s="169">
        <v>0.7220125786163522</v>
      </c>
      <c r="C10" s="170">
        <v>0.7153284671532847</v>
      </c>
    </row>
    <row r="11" spans="1:3" ht="12.75">
      <c r="A11" s="168" t="s">
        <v>391</v>
      </c>
      <c r="B11" s="169">
        <v>0.6466848319709355</v>
      </c>
      <c r="C11" s="170">
        <v>0.6818181818181818</v>
      </c>
    </row>
    <row r="12" spans="1:3" ht="12.75">
      <c r="A12" s="168" t="s">
        <v>526</v>
      </c>
      <c r="B12" s="169">
        <v>0.6709677419354839</v>
      </c>
      <c r="C12" s="170"/>
    </row>
    <row r="13" spans="1:3" ht="12.75">
      <c r="A13" s="168" t="s">
        <v>396</v>
      </c>
      <c r="B13" s="169">
        <v>0.5537065052950075</v>
      </c>
      <c r="C13" s="170">
        <v>0.5308056872037915</v>
      </c>
    </row>
    <row r="14" spans="1:3" ht="12.75">
      <c r="A14" s="168" t="s">
        <v>394</v>
      </c>
      <c r="B14" s="169">
        <v>0.6649949849548646</v>
      </c>
      <c r="C14" s="170">
        <v>0.5981308411214953</v>
      </c>
    </row>
    <row r="15" spans="1:3" ht="12.75">
      <c r="A15" s="168" t="s">
        <v>390</v>
      </c>
      <c r="B15" s="169">
        <v>0.5454545454545454</v>
      </c>
      <c r="C15" s="170">
        <v>0.5</v>
      </c>
    </row>
    <row r="16" spans="1:3" ht="12.75">
      <c r="A16" s="168" t="s">
        <v>392</v>
      </c>
      <c r="B16" s="169">
        <v>0.5720524017467249</v>
      </c>
      <c r="C16" s="170">
        <v>0.6291390728476821</v>
      </c>
    </row>
    <row r="17" spans="1:3" ht="12.75">
      <c r="A17" s="168" t="s">
        <v>395</v>
      </c>
      <c r="B17" s="169">
        <v>0.5569196428571429</v>
      </c>
      <c r="C17" s="170">
        <v>0.5815602836879432</v>
      </c>
    </row>
    <row r="18" spans="1:3" ht="12.75">
      <c r="A18" s="168" t="s">
        <v>528</v>
      </c>
      <c r="B18" s="169">
        <v>0.6301369863013698</v>
      </c>
      <c r="C18" s="170">
        <v>0.6086956521739131</v>
      </c>
    </row>
    <row r="19" spans="1:3" ht="12.75">
      <c r="A19" s="168" t="s">
        <v>529</v>
      </c>
      <c r="B19" s="169">
        <v>0.5502392344497608</v>
      </c>
      <c r="C19" s="170">
        <v>0.6538461538461539</v>
      </c>
    </row>
    <row r="20" spans="1:3" ht="12.75">
      <c r="A20" s="168" t="s">
        <v>530</v>
      </c>
      <c r="B20" s="169">
        <v>0.5454545454545454</v>
      </c>
      <c r="C20" s="170">
        <v>0.5</v>
      </c>
    </row>
    <row r="21" ht="6.75" customHeight="1"/>
    <row r="22" spans="1:3" s="217" customFormat="1" ht="12">
      <c r="A22" s="190" t="s">
        <v>436</v>
      </c>
      <c r="B22" s="215"/>
      <c r="C22" s="216"/>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topLeftCell="A1">
      <selection activeCell="A83" sqref="A83"/>
    </sheetView>
  </sheetViews>
  <sheetFormatPr defaultColWidth="9.140625" defaultRowHeight="12.75"/>
  <sheetData>
    <row r="1" spans="1:12" s="8" customFormat="1" ht="30" customHeight="1">
      <c r="A1" s="189" t="s">
        <v>456</v>
      </c>
      <c r="B1" s="121"/>
      <c r="C1" s="122"/>
      <c r="D1" s="122"/>
      <c r="E1" s="122"/>
      <c r="F1" s="122"/>
      <c r="G1" s="122"/>
      <c r="H1" s="122"/>
      <c r="I1" s="122"/>
      <c r="J1" s="122"/>
      <c r="K1" s="122"/>
      <c r="L1" s="122"/>
    </row>
    <row r="2" spans="1:12" s="8" customFormat="1" ht="20.25" customHeight="1">
      <c r="A2" s="210" t="s">
        <v>366</v>
      </c>
      <c r="B2" s="191"/>
      <c r="C2" s="192"/>
      <c r="D2" s="192"/>
      <c r="E2" s="192"/>
      <c r="F2" s="192"/>
      <c r="G2" s="192"/>
      <c r="H2" s="192"/>
      <c r="I2" s="192"/>
      <c r="J2" s="192"/>
      <c r="K2" s="192"/>
      <c r="L2" s="192"/>
    </row>
    <row r="30" spans="1:12" s="8" customFormat="1" ht="35.25" customHeight="1">
      <c r="A30" s="189" t="s">
        <v>531</v>
      </c>
      <c r="B30" s="121"/>
      <c r="C30" s="122"/>
      <c r="D30" s="122"/>
      <c r="E30" s="122"/>
      <c r="F30" s="122"/>
      <c r="G30" s="122"/>
      <c r="H30" s="122"/>
      <c r="I30" s="122"/>
      <c r="J30" s="122"/>
      <c r="K30" s="122"/>
      <c r="L30" s="122"/>
    </row>
    <row r="31" spans="1:12" s="8" customFormat="1" ht="20.25" customHeight="1">
      <c r="A31" s="210" t="s">
        <v>366</v>
      </c>
      <c r="B31" s="191"/>
      <c r="C31" s="192"/>
      <c r="D31" s="192"/>
      <c r="E31" s="192"/>
      <c r="F31" s="192"/>
      <c r="G31" s="192"/>
      <c r="H31" s="192"/>
      <c r="I31" s="192"/>
      <c r="J31" s="192"/>
      <c r="K31" s="192"/>
      <c r="L31" s="192"/>
    </row>
  </sheetData>
  <printOptions/>
  <pageMargins left="0.49" right="0.47" top="0.58" bottom="0.65" header="0.5" footer="0.5"/>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election activeCell="D25" sqref="D25"/>
    </sheetView>
  </sheetViews>
  <sheetFormatPr defaultColWidth="9.140625" defaultRowHeight="12.75"/>
  <cols>
    <col min="1" max="2" width="39.421875" style="20" customWidth="1"/>
    <col min="3" max="3" width="20.140625" style="20" bestFit="1" customWidth="1"/>
    <col min="4" max="16384" width="9.140625" style="20" customWidth="1"/>
  </cols>
  <sheetData>
    <row r="1" spans="1:4" ht="18">
      <c r="A1" s="271" t="s">
        <v>159</v>
      </c>
      <c r="B1" s="272"/>
      <c r="C1" s="273"/>
      <c r="D1" s="19"/>
    </row>
    <row r="2" spans="1:4" s="278" customFormat="1" ht="19.5" customHeight="1">
      <c r="A2" s="274" t="s">
        <v>40</v>
      </c>
      <c r="B2" s="275"/>
      <c r="C2" s="276"/>
      <c r="D2" s="277"/>
    </row>
    <row r="3" spans="1:3" ht="24.75" customHeight="1">
      <c r="A3" s="279" t="s">
        <v>160</v>
      </c>
      <c r="B3" s="279" t="s">
        <v>161</v>
      </c>
      <c r="C3" s="279" t="s">
        <v>162</v>
      </c>
    </row>
    <row r="4" spans="1:3" ht="13.8">
      <c r="A4" s="280" t="s">
        <v>163</v>
      </c>
      <c r="B4" s="281" t="s">
        <v>164</v>
      </c>
      <c r="C4" s="281" t="s">
        <v>165</v>
      </c>
    </row>
    <row r="5" spans="1:3" ht="13.8">
      <c r="A5" s="282" t="s">
        <v>166</v>
      </c>
      <c r="B5" s="283" t="s">
        <v>167</v>
      </c>
      <c r="C5" s="283" t="s">
        <v>168</v>
      </c>
    </row>
    <row r="6" spans="1:3" ht="13.8">
      <c r="A6" s="284" t="s">
        <v>169</v>
      </c>
      <c r="B6" s="283" t="s">
        <v>170</v>
      </c>
      <c r="C6" s="283" t="s">
        <v>168</v>
      </c>
    </row>
    <row r="7" spans="1:3" ht="13.8">
      <c r="A7" s="284" t="s">
        <v>171</v>
      </c>
      <c r="B7" s="283" t="s">
        <v>172</v>
      </c>
      <c r="C7" s="283" t="s">
        <v>168</v>
      </c>
    </row>
    <row r="8" spans="1:3" ht="13.8">
      <c r="A8" s="284" t="s">
        <v>173</v>
      </c>
      <c r="B8" s="283" t="s">
        <v>174</v>
      </c>
      <c r="C8" s="283" t="s">
        <v>168</v>
      </c>
    </row>
    <row r="9" spans="1:3" ht="13.8">
      <c r="A9" s="284">
        <v>26</v>
      </c>
      <c r="B9" s="283" t="s">
        <v>175</v>
      </c>
      <c r="C9" s="283" t="s">
        <v>168</v>
      </c>
    </row>
    <row r="10" spans="1:3" ht="13.8">
      <c r="A10" s="284" t="s">
        <v>176</v>
      </c>
      <c r="B10" s="283" t="s">
        <v>177</v>
      </c>
      <c r="C10" s="283" t="s">
        <v>168</v>
      </c>
    </row>
    <row r="11" spans="1:3" ht="13.8">
      <c r="A11" s="284" t="s">
        <v>178</v>
      </c>
      <c r="B11" s="283" t="s">
        <v>179</v>
      </c>
      <c r="C11" s="283" t="s">
        <v>168</v>
      </c>
    </row>
    <row r="12" spans="1:3" ht="13.8">
      <c r="A12" s="284" t="s">
        <v>180</v>
      </c>
      <c r="B12" s="283" t="s">
        <v>181</v>
      </c>
      <c r="C12" s="283" t="s">
        <v>168</v>
      </c>
    </row>
    <row r="13" spans="1:3" ht="13.8">
      <c r="A13" s="284" t="s">
        <v>182</v>
      </c>
      <c r="B13" s="283" t="s">
        <v>183</v>
      </c>
      <c r="C13" s="283" t="s">
        <v>168</v>
      </c>
    </row>
    <row r="14" spans="1:3" ht="13.8">
      <c r="A14" s="284" t="s">
        <v>184</v>
      </c>
      <c r="B14" s="283" t="s">
        <v>185</v>
      </c>
      <c r="C14" s="283" t="s">
        <v>168</v>
      </c>
    </row>
    <row r="15" spans="1:3" ht="13.8">
      <c r="A15" s="284" t="s">
        <v>186</v>
      </c>
      <c r="B15" s="283" t="s">
        <v>187</v>
      </c>
      <c r="C15" s="283" t="s">
        <v>168</v>
      </c>
    </row>
    <row r="16" spans="1:3" ht="13.8">
      <c r="A16" s="284">
        <v>45</v>
      </c>
      <c r="B16" s="283" t="s">
        <v>188</v>
      </c>
      <c r="C16" s="283" t="s">
        <v>168</v>
      </c>
    </row>
    <row r="17" spans="1:3" ht="13.8">
      <c r="A17" s="284" t="s">
        <v>189</v>
      </c>
      <c r="B17" s="283" t="s">
        <v>190</v>
      </c>
      <c r="C17" s="283" t="s">
        <v>191</v>
      </c>
    </row>
    <row r="18" spans="1:3" ht="13.8">
      <c r="A18" s="284" t="s">
        <v>192</v>
      </c>
      <c r="B18" s="283" t="s">
        <v>193</v>
      </c>
      <c r="C18" s="283" t="s">
        <v>191</v>
      </c>
    </row>
    <row r="19" spans="1:3" ht="13.8">
      <c r="A19" s="284" t="s">
        <v>194</v>
      </c>
      <c r="B19" s="283" t="s">
        <v>195</v>
      </c>
      <c r="C19" s="283" t="s">
        <v>191</v>
      </c>
    </row>
    <row r="20" spans="1:3" ht="13.8">
      <c r="A20" s="284" t="s">
        <v>196</v>
      </c>
      <c r="B20" s="283" t="s">
        <v>197</v>
      </c>
      <c r="C20" s="283" t="s">
        <v>191</v>
      </c>
    </row>
    <row r="21" spans="1:3" ht="13.8">
      <c r="A21" s="284" t="s">
        <v>198</v>
      </c>
      <c r="B21" s="283" t="s">
        <v>199</v>
      </c>
      <c r="C21" s="283" t="s">
        <v>191</v>
      </c>
    </row>
    <row r="22" spans="1:3" ht="13.8">
      <c r="A22" s="284" t="s">
        <v>200</v>
      </c>
      <c r="B22" s="283" t="s">
        <v>201</v>
      </c>
      <c r="C22" s="283" t="s">
        <v>191</v>
      </c>
    </row>
    <row r="23" spans="1:3" ht="13.8">
      <c r="A23" s="284">
        <v>745</v>
      </c>
      <c r="B23" s="283" t="s">
        <v>202</v>
      </c>
      <c r="C23" s="283" t="s">
        <v>191</v>
      </c>
    </row>
    <row r="24" spans="1:3" ht="13.8">
      <c r="A24" s="284" t="s">
        <v>203</v>
      </c>
      <c r="B24" s="283" t="s">
        <v>204</v>
      </c>
      <c r="C24" s="283" t="s">
        <v>191</v>
      </c>
    </row>
    <row r="25" spans="1:3" ht="13.8">
      <c r="A25" s="284" t="s">
        <v>205</v>
      </c>
      <c r="B25" s="283" t="s">
        <v>206</v>
      </c>
      <c r="C25" s="283" t="s">
        <v>207</v>
      </c>
    </row>
    <row r="26" spans="1:3" ht="13.8">
      <c r="A26" s="284" t="s">
        <v>208</v>
      </c>
      <c r="B26" s="283" t="s">
        <v>209</v>
      </c>
      <c r="C26" s="283" t="s">
        <v>207</v>
      </c>
    </row>
    <row r="27" spans="1:3" ht="13.8">
      <c r="A27" s="284">
        <v>80</v>
      </c>
      <c r="B27" s="283" t="s">
        <v>210</v>
      </c>
      <c r="C27" s="283" t="s">
        <v>207</v>
      </c>
    </row>
    <row r="28" spans="1:3" ht="13.8">
      <c r="A28" s="284">
        <v>851</v>
      </c>
      <c r="B28" s="283" t="s">
        <v>211</v>
      </c>
      <c r="C28" s="283" t="s">
        <v>207</v>
      </c>
    </row>
    <row r="29" spans="1:3" ht="13.8">
      <c r="A29" s="284">
        <v>853</v>
      </c>
      <c r="B29" s="283" t="s">
        <v>212</v>
      </c>
      <c r="C29" s="283" t="s">
        <v>207</v>
      </c>
    </row>
    <row r="30" spans="1:3" ht="13.8">
      <c r="A30" s="284">
        <v>91</v>
      </c>
      <c r="B30" s="283" t="s">
        <v>213</v>
      </c>
      <c r="C30" s="283" t="s">
        <v>207</v>
      </c>
    </row>
    <row r="31" spans="1:3" ht="13.8">
      <c r="A31" s="284" t="s">
        <v>214</v>
      </c>
      <c r="B31" s="283" t="s">
        <v>215</v>
      </c>
      <c r="C31" s="283" t="s">
        <v>216</v>
      </c>
    </row>
    <row r="32" spans="1:3" ht="13.8">
      <c r="A32" s="285"/>
      <c r="B32" s="285"/>
      <c r="C32" s="285"/>
    </row>
    <row r="33" spans="1:4" ht="18">
      <c r="A33" s="234" t="s">
        <v>159</v>
      </c>
      <c r="B33" s="218"/>
      <c r="C33" s="218"/>
      <c r="D33" s="19"/>
    </row>
    <row r="34" spans="1:4" ht="15.6">
      <c r="A34" s="286" t="s">
        <v>217</v>
      </c>
      <c r="B34" s="287"/>
      <c r="C34" s="218"/>
      <c r="D34" s="19"/>
    </row>
    <row r="35" spans="1:4" ht="5.25" customHeight="1">
      <c r="A35" s="1"/>
      <c r="B35" s="1"/>
      <c r="C35" s="1"/>
      <c r="D35" s="19"/>
    </row>
    <row r="36" spans="1:4" ht="25.5" customHeight="1">
      <c r="A36" s="209" t="s">
        <v>218</v>
      </c>
      <c r="B36" s="288"/>
      <c r="C36" s="288"/>
      <c r="D36" s="19"/>
    </row>
    <row r="37" spans="1:4" ht="5.25" customHeight="1">
      <c r="A37" s="1"/>
      <c r="B37" s="1"/>
      <c r="C37" s="1"/>
      <c r="D37" s="19"/>
    </row>
    <row r="38" spans="1:4" ht="13.8">
      <c r="A38" s="289" t="s">
        <v>219</v>
      </c>
      <c r="B38" s="288"/>
      <c r="C38" s="288"/>
      <c r="D38" s="19"/>
    </row>
    <row r="39" spans="1:4" ht="13.8">
      <c r="A39" s="288" t="s">
        <v>220</v>
      </c>
      <c r="B39" s="288"/>
      <c r="C39" s="288"/>
      <c r="D39" s="19"/>
    </row>
    <row r="40" spans="1:4" ht="13.8">
      <c r="A40" s="288" t="s">
        <v>221</v>
      </c>
      <c r="B40" s="288"/>
      <c r="C40" s="288"/>
      <c r="D40" s="19"/>
    </row>
    <row r="41" spans="1:4" ht="13.8">
      <c r="A41" s="288" t="s">
        <v>222</v>
      </c>
      <c r="B41" s="288"/>
      <c r="C41" s="288"/>
      <c r="D41" s="19"/>
    </row>
    <row r="42" spans="1:4" ht="6" customHeight="1">
      <c r="A42" s="1"/>
      <c r="B42" s="1"/>
      <c r="C42" s="1"/>
      <c r="D42" s="19"/>
    </row>
    <row r="43" spans="1:4" ht="13.8">
      <c r="A43" s="289" t="s">
        <v>223</v>
      </c>
      <c r="B43" s="288"/>
      <c r="C43" s="288"/>
      <c r="D43" s="19"/>
    </row>
    <row r="44" spans="1:4" ht="13.8">
      <c r="A44" s="288" t="s">
        <v>224</v>
      </c>
      <c r="B44" s="288"/>
      <c r="C44" s="288"/>
      <c r="D44" s="19"/>
    </row>
    <row r="45" spans="1:4" ht="13.8">
      <c r="A45" s="288" t="s">
        <v>225</v>
      </c>
      <c r="B45" s="288"/>
      <c r="C45" s="288"/>
      <c r="D45" s="19"/>
    </row>
    <row r="46" spans="1:3" ht="12.75">
      <c r="A46" s="290"/>
      <c r="B46" s="290"/>
      <c r="C46" s="290"/>
    </row>
  </sheetData>
  <printOptions/>
  <pageMargins left="0.49" right="0.42" top="1" bottom="1" header="0.5" footer="0.5"/>
  <pageSetup horizontalDpi="600" verticalDpi="600" orientation="portrait" paperSize="9" scale="96" r:id="rId1"/>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526"/>
  <sheetViews>
    <sheetView zoomScale="75" zoomScaleNormal="75" workbookViewId="0" topLeftCell="A477">
      <pane xSplit="1" topLeftCell="B1" activePane="topRight" state="frozen"/>
      <selection pane="topLeft" activeCell="A142" sqref="A142"/>
      <selection pane="topRight" activeCell="Z490" sqref="Z490:AH491"/>
    </sheetView>
  </sheetViews>
  <sheetFormatPr defaultColWidth="9.140625" defaultRowHeight="12.75"/>
  <cols>
    <col min="1" max="1" width="25.421875" style="0" customWidth="1"/>
    <col min="2" max="2" width="22.00390625" style="0" bestFit="1" customWidth="1"/>
    <col min="28" max="28" width="9.140625" style="0" bestFit="1" customWidth="1"/>
  </cols>
  <sheetData>
    <row r="1" spans="1:33" ht="12.75">
      <c r="A1" s="22" t="s">
        <v>226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3" spans="3:19" ht="12.75">
      <c r="C3" s="24" t="s">
        <v>227</v>
      </c>
      <c r="D3" s="24" t="s">
        <v>230</v>
      </c>
      <c r="E3" s="24">
        <v>2011</v>
      </c>
      <c r="F3" s="24">
        <v>2012</v>
      </c>
      <c r="G3" s="24">
        <v>2013</v>
      </c>
      <c r="H3" s="24">
        <v>2015</v>
      </c>
      <c r="I3" s="24" t="s">
        <v>231</v>
      </c>
      <c r="J3" s="24">
        <v>2025</v>
      </c>
      <c r="K3" s="24">
        <v>2030</v>
      </c>
      <c r="M3" s="25"/>
      <c r="O3" t="s">
        <v>237</v>
      </c>
      <c r="P3" t="s">
        <v>238</v>
      </c>
      <c r="Q3" t="s">
        <v>239</v>
      </c>
      <c r="R3" t="s">
        <v>240</v>
      </c>
      <c r="S3" t="s">
        <v>241</v>
      </c>
    </row>
    <row r="4" spans="3:19" ht="12.75">
      <c r="C4" s="26" t="s">
        <v>232</v>
      </c>
      <c r="D4" s="27"/>
      <c r="E4" s="27"/>
      <c r="F4" s="27"/>
      <c r="G4" s="27"/>
      <c r="H4" s="28" t="s">
        <v>233</v>
      </c>
      <c r="I4" s="28"/>
      <c r="J4" s="28"/>
      <c r="K4" s="28"/>
      <c r="N4" t="str">
        <f aca="true" t="shared" si="0" ref="N4:N10">B5</f>
        <v>Vlaanderen</v>
      </c>
      <c r="O4" s="36">
        <f>G13/C13-1</f>
        <v>0.019194938223698</v>
      </c>
      <c r="P4" s="36">
        <f>G14/C14-1</f>
        <v>0.035691591800025346</v>
      </c>
      <c r="Q4" s="36">
        <f>G15/C15-1</f>
        <v>-0.032437847930806285</v>
      </c>
      <c r="R4" s="36">
        <f>G16/C16-1</f>
        <v>0.2534752156745217</v>
      </c>
      <c r="S4" s="36">
        <f>G17/C17-1</f>
        <v>0.20843798047123419</v>
      </c>
    </row>
    <row r="5" spans="2:19" ht="12.75">
      <c r="B5" s="30" t="s">
        <v>234</v>
      </c>
      <c r="C5" s="31">
        <v>5940251</v>
      </c>
      <c r="D5" s="31">
        <v>6251983</v>
      </c>
      <c r="E5" s="31">
        <v>6306638</v>
      </c>
      <c r="F5" s="31">
        <v>6350765</v>
      </c>
      <c r="G5" s="31">
        <v>6381859</v>
      </c>
      <c r="H5" s="32">
        <v>6444163</v>
      </c>
      <c r="I5" s="32">
        <v>6581826</v>
      </c>
      <c r="J5" s="32">
        <v>6697727</v>
      </c>
      <c r="K5" s="32">
        <v>6787135</v>
      </c>
      <c r="N5" t="str">
        <f t="shared" si="0"/>
        <v>West-Vlaanderen</v>
      </c>
      <c r="O5" s="36">
        <f>G19/C19-1</f>
        <v>-0.08572603053355676</v>
      </c>
      <c r="P5" s="36">
        <f>G20/C20-1</f>
        <v>0.0016788610137681292</v>
      </c>
      <c r="Q5" s="36">
        <f>G21/C21-1</f>
        <v>-0.07459495127829929</v>
      </c>
      <c r="R5" s="36">
        <f>G22/C22-1</f>
        <v>0.20913572561698035</v>
      </c>
      <c r="S5" s="36">
        <f>G23/C23-1</f>
        <v>0.23756637884114684</v>
      </c>
    </row>
    <row r="6" spans="2:19" ht="12.75">
      <c r="B6" s="21" t="s">
        <v>235</v>
      </c>
      <c r="C6" s="31">
        <v>1128774</v>
      </c>
      <c r="D6" s="31">
        <v>1159366</v>
      </c>
      <c r="E6" s="31">
        <v>1164967</v>
      </c>
      <c r="F6" s="31">
        <v>1169990</v>
      </c>
      <c r="G6" s="31">
        <v>1173019</v>
      </c>
      <c r="H6" s="32">
        <v>1174378</v>
      </c>
      <c r="I6" s="32">
        <v>1178311</v>
      </c>
      <c r="J6" s="32">
        <v>1182399</v>
      </c>
      <c r="K6" s="32">
        <v>1184009</v>
      </c>
      <c r="N6" t="str">
        <f t="shared" si="0"/>
        <v>Resoc Brugge</v>
      </c>
      <c r="O6" s="36">
        <f>G25/C25-1</f>
        <v>-0.11918749152695562</v>
      </c>
      <c r="P6" s="36">
        <f>G26/C26-1</f>
        <v>-0.011314486303516613</v>
      </c>
      <c r="Q6" s="36">
        <f>G27/C27-1</f>
        <v>-0.11111111111111116</v>
      </c>
      <c r="R6" s="36">
        <f>G28/C28-1</f>
        <v>0.21816305051813467</v>
      </c>
      <c r="S6" s="36">
        <f>G29/C29-1</f>
        <v>0.2918865638540362</v>
      </c>
    </row>
    <row r="7" spans="2:19" ht="12.75">
      <c r="B7" s="21" t="s">
        <v>41</v>
      </c>
      <c r="C7" s="31">
        <v>270866</v>
      </c>
      <c r="D7" s="31">
        <v>276313</v>
      </c>
      <c r="E7" s="31">
        <v>277343</v>
      </c>
      <c r="F7" s="31">
        <v>278486</v>
      </c>
      <c r="G7" s="31">
        <v>279490</v>
      </c>
      <c r="H7" s="32">
        <v>279104</v>
      </c>
      <c r="I7" s="32">
        <v>278500</v>
      </c>
      <c r="J7" s="32">
        <v>278671</v>
      </c>
      <c r="K7" s="32">
        <v>278404</v>
      </c>
      <c r="N7" t="str">
        <f t="shared" si="0"/>
        <v>Resoc Oostende</v>
      </c>
      <c r="O7" s="36">
        <f>G31/C31-1</f>
        <v>-0.0898160610139076</v>
      </c>
      <c r="P7" s="36">
        <f>G32/C32-1</f>
        <v>0.07217300677436156</v>
      </c>
      <c r="Q7" s="36">
        <f>G33/C33-1</f>
        <v>-0.0779452476161181</v>
      </c>
      <c r="R7" s="36">
        <f>G34/C34-1</f>
        <v>0.2656576980568013</v>
      </c>
      <c r="S7" s="36">
        <f>G35/C35-1</f>
        <v>0.28565082185695245</v>
      </c>
    </row>
    <row r="8" spans="2:19" ht="12.75">
      <c r="B8" s="21" t="s">
        <v>42</v>
      </c>
      <c r="C8" s="31">
        <v>142430</v>
      </c>
      <c r="D8" s="31">
        <v>150841</v>
      </c>
      <c r="E8" s="31">
        <v>152210</v>
      </c>
      <c r="F8" s="31">
        <v>153105</v>
      </c>
      <c r="G8" s="31">
        <v>153203</v>
      </c>
      <c r="H8" s="32">
        <v>153230</v>
      </c>
      <c r="I8" s="32">
        <v>153949</v>
      </c>
      <c r="J8" s="32">
        <v>155044</v>
      </c>
      <c r="K8" s="32">
        <v>155851</v>
      </c>
      <c r="N8" t="str">
        <f t="shared" si="0"/>
        <v>Resoc Roeselare-Tielt</v>
      </c>
      <c r="O8" s="36">
        <f>G37/C37-1</f>
        <v>-0.039317858834675534</v>
      </c>
      <c r="P8" s="36">
        <f>G38/C38-1</f>
        <v>-0.001121744312405748</v>
      </c>
      <c r="Q8" s="36">
        <f>G39/C39-1</f>
        <v>-0.028708721994862962</v>
      </c>
      <c r="R8" s="36">
        <f>G40/C40-1</f>
        <v>0.15951435552840554</v>
      </c>
      <c r="S8" s="36">
        <f>G41/C41-1</f>
        <v>0.20505696734891554</v>
      </c>
    </row>
    <row r="9" spans="2:19" ht="12.75">
      <c r="B9" s="21" t="s">
        <v>43</v>
      </c>
      <c r="C9" s="31">
        <v>228526</v>
      </c>
      <c r="D9" s="31">
        <v>235298</v>
      </c>
      <c r="E9" s="31">
        <v>236605</v>
      </c>
      <c r="F9" s="31">
        <v>237771</v>
      </c>
      <c r="G9" s="31">
        <v>238893</v>
      </c>
      <c r="H9" s="32">
        <v>239868</v>
      </c>
      <c r="I9" s="32">
        <v>241760</v>
      </c>
      <c r="J9" s="32">
        <v>243125</v>
      </c>
      <c r="K9" s="32">
        <v>243740</v>
      </c>
      <c r="N9" t="str">
        <f t="shared" si="0"/>
        <v>Resoc Westhoek</v>
      </c>
      <c r="O9" s="36">
        <f>G43/C43-1</f>
        <v>-0.10937330292169001</v>
      </c>
      <c r="P9" s="36">
        <f>G44/C44-1</f>
        <v>0.013229909044375265</v>
      </c>
      <c r="Q9" s="36">
        <f>G45/C45-1</f>
        <v>-0.07228966625777256</v>
      </c>
      <c r="R9" s="36">
        <f>G46/C46-1</f>
        <v>0.2621573334822176</v>
      </c>
      <c r="S9" s="36">
        <f>G47/C47-1</f>
        <v>0.21378336820347354</v>
      </c>
    </row>
    <row r="10" spans="2:19" ht="12.75">
      <c r="B10" s="21" t="s">
        <v>44</v>
      </c>
      <c r="C10" s="31">
        <v>208641</v>
      </c>
      <c r="D10" s="31">
        <v>215802</v>
      </c>
      <c r="E10" s="31">
        <v>216679</v>
      </c>
      <c r="F10" s="31">
        <v>217452</v>
      </c>
      <c r="G10" s="31">
        <v>217694</v>
      </c>
      <c r="H10" s="32">
        <v>217662</v>
      </c>
      <c r="I10" s="32">
        <v>218132</v>
      </c>
      <c r="J10" s="32">
        <v>219066</v>
      </c>
      <c r="K10" s="32">
        <v>219584</v>
      </c>
      <c r="N10" t="str">
        <f t="shared" si="0"/>
        <v>Resoc Z-W-Vlaanderen</v>
      </c>
      <c r="O10" s="36">
        <f>G49/C49-1</f>
        <v>-0.07378277922664644</v>
      </c>
      <c r="P10" s="36">
        <f>G50/C50-1</f>
        <v>-0.02333901192504262</v>
      </c>
      <c r="Q10" s="36">
        <f>G51/C51-1</f>
        <v>-0.07667233417507568</v>
      </c>
      <c r="R10" s="36">
        <f>G52/C52-1</f>
        <v>0.1693100713719271</v>
      </c>
      <c r="S10" s="36">
        <f>G53/C53-1</f>
        <v>0.1986235901357294</v>
      </c>
    </row>
    <row r="11" spans="2:11" ht="12.75">
      <c r="B11" s="21" t="s">
        <v>45</v>
      </c>
      <c r="C11" s="31">
        <v>278311</v>
      </c>
      <c r="D11" s="31">
        <v>281112</v>
      </c>
      <c r="E11" s="31">
        <v>282130</v>
      </c>
      <c r="F11" s="31">
        <v>283176</v>
      </c>
      <c r="G11" s="31">
        <v>283739</v>
      </c>
      <c r="H11" s="32">
        <v>284514</v>
      </c>
      <c r="I11" s="32">
        <v>285970</v>
      </c>
      <c r="J11" s="32">
        <v>286493</v>
      </c>
      <c r="K11" s="32">
        <v>286430</v>
      </c>
    </row>
    <row r="12" spans="2:17" ht="12.75">
      <c r="B12" s="30"/>
      <c r="O12" t="s">
        <v>548</v>
      </c>
      <c r="P12" t="s">
        <v>549</v>
      </c>
      <c r="Q12" s="38" t="s">
        <v>550</v>
      </c>
    </row>
    <row r="13" spans="1:17" ht="12.75">
      <c r="A13" s="35" t="s">
        <v>234</v>
      </c>
      <c r="B13" s="21" t="s">
        <v>237</v>
      </c>
      <c r="C13" s="31">
        <v>1012767</v>
      </c>
      <c r="D13" s="31">
        <v>1008113</v>
      </c>
      <c r="E13" s="31">
        <v>1019238</v>
      </c>
      <c r="F13" s="31">
        <v>1027383</v>
      </c>
      <c r="G13" s="31">
        <v>1032207</v>
      </c>
      <c r="H13" s="32">
        <v>1046273</v>
      </c>
      <c r="I13" s="32">
        <v>1086987</v>
      </c>
      <c r="J13" s="32">
        <v>1100672</v>
      </c>
      <c r="K13" s="32">
        <v>1099242</v>
      </c>
      <c r="N13" t="s">
        <v>234</v>
      </c>
      <c r="O13" s="62">
        <v>94.45977920409518</v>
      </c>
      <c r="P13" s="62">
        <v>87.10196344130976</v>
      </c>
      <c r="Q13" s="62">
        <v>131.3782183277066</v>
      </c>
    </row>
    <row r="14" spans="2:17" ht="12.75">
      <c r="B14" s="21" t="s">
        <v>238</v>
      </c>
      <c r="C14" s="31">
        <v>716051</v>
      </c>
      <c r="D14" s="31">
        <v>732770</v>
      </c>
      <c r="E14" s="31">
        <v>737971</v>
      </c>
      <c r="F14" s="31">
        <v>740485</v>
      </c>
      <c r="G14" s="31">
        <v>741608</v>
      </c>
      <c r="H14" s="32">
        <v>736864</v>
      </c>
      <c r="I14" s="32">
        <v>709580</v>
      </c>
      <c r="J14" s="32">
        <v>730415</v>
      </c>
      <c r="K14" s="32">
        <v>760730</v>
      </c>
      <c r="N14" t="s">
        <v>235</v>
      </c>
      <c r="O14" s="62">
        <v>88.15184569725263</v>
      </c>
      <c r="P14" s="62">
        <v>93.91083552230269</v>
      </c>
      <c r="Q14" s="62">
        <v>130.36923650139116</v>
      </c>
    </row>
    <row r="15" spans="2:17" ht="12.75">
      <c r="B15" s="21" t="s">
        <v>239</v>
      </c>
      <c r="C15" s="31">
        <v>2189911</v>
      </c>
      <c r="D15" s="31">
        <v>2143950</v>
      </c>
      <c r="E15" s="31">
        <v>2140715</v>
      </c>
      <c r="F15" s="31">
        <v>2131966</v>
      </c>
      <c r="G15" s="31">
        <v>2118875</v>
      </c>
      <c r="H15" s="32">
        <v>2091591</v>
      </c>
      <c r="I15" s="32">
        <v>2059822</v>
      </c>
      <c r="J15" s="32">
        <v>2030832</v>
      </c>
      <c r="K15" s="32">
        <v>2007140</v>
      </c>
      <c r="N15" t="s">
        <v>242</v>
      </c>
      <c r="O15" s="62">
        <v>81.46909801702631</v>
      </c>
      <c r="P15" s="62">
        <v>94.57671957671958</v>
      </c>
      <c r="Q15" s="62">
        <v>130.22332839780435</v>
      </c>
    </row>
    <row r="16" spans="2:17" ht="12.75">
      <c r="B16" s="21" t="s">
        <v>240</v>
      </c>
      <c r="C16" s="31">
        <v>1027706</v>
      </c>
      <c r="D16" s="31">
        <v>1232105</v>
      </c>
      <c r="E16" s="31">
        <v>1255366</v>
      </c>
      <c r="F16" s="31">
        <v>1271119</v>
      </c>
      <c r="G16" s="31">
        <v>1288204</v>
      </c>
      <c r="H16" s="32">
        <v>1327222</v>
      </c>
      <c r="I16" s="32">
        <v>1373872</v>
      </c>
      <c r="J16" s="32">
        <v>1342090</v>
      </c>
      <c r="K16" s="32">
        <v>1265225</v>
      </c>
      <c r="N16" t="s">
        <v>278</v>
      </c>
      <c r="O16" s="62">
        <v>72.19420768441252</v>
      </c>
      <c r="P16" s="62">
        <v>101.05644431029279</v>
      </c>
      <c r="Q16" s="62">
        <v>154.6373037343525</v>
      </c>
    </row>
    <row r="17" spans="2:17" ht="12.75">
      <c r="B17" s="21" t="s">
        <v>241</v>
      </c>
      <c r="C17" s="31">
        <v>993816</v>
      </c>
      <c r="D17" s="31">
        <v>1135045</v>
      </c>
      <c r="E17" s="31">
        <v>1153348</v>
      </c>
      <c r="F17" s="31">
        <v>1179812</v>
      </c>
      <c r="G17" s="31">
        <v>1200965</v>
      </c>
      <c r="H17" s="32">
        <v>1242213</v>
      </c>
      <c r="I17" s="32">
        <v>1351565</v>
      </c>
      <c r="J17" s="32">
        <v>1493718</v>
      </c>
      <c r="K17" s="32">
        <v>1654798</v>
      </c>
      <c r="N17" t="s">
        <v>365</v>
      </c>
      <c r="O17" s="62">
        <v>100.50717033927947</v>
      </c>
      <c r="P17" s="62">
        <v>89.48483045806069</v>
      </c>
      <c r="Q17" s="62">
        <v>118.7095083532676</v>
      </c>
    </row>
    <row r="18" spans="2:17" ht="12.75">
      <c r="B18" s="30"/>
      <c r="N18" t="s">
        <v>279</v>
      </c>
      <c r="O18" s="62">
        <v>85.42863943958922</v>
      </c>
      <c r="P18" s="62">
        <v>97.89104329724472</v>
      </c>
      <c r="Q18" s="62">
        <v>133.29326368985588</v>
      </c>
    </row>
    <row r="19" spans="1:27" ht="12.75">
      <c r="A19" s="35" t="s">
        <v>235</v>
      </c>
      <c r="B19" s="21" t="s">
        <v>237</v>
      </c>
      <c r="C19" s="31">
        <v>192182</v>
      </c>
      <c r="D19" s="31">
        <v>175961</v>
      </c>
      <c r="E19" s="31">
        <v>176322</v>
      </c>
      <c r="F19" s="31">
        <v>176261</v>
      </c>
      <c r="G19" s="31">
        <v>175707</v>
      </c>
      <c r="H19" s="32">
        <v>176321</v>
      </c>
      <c r="I19" s="32">
        <v>180416</v>
      </c>
      <c r="J19" s="32">
        <v>180036</v>
      </c>
      <c r="K19" s="32">
        <v>177099</v>
      </c>
      <c r="N19" t="s">
        <v>364</v>
      </c>
      <c r="O19" s="62">
        <v>97.88521345773255</v>
      </c>
      <c r="P19" s="62">
        <v>90.42119109297612</v>
      </c>
      <c r="Q19" s="62">
        <v>126.79353588487123</v>
      </c>
      <c r="Z19" s="62"/>
      <c r="AA19" s="93"/>
    </row>
    <row r="20" spans="2:14" ht="12.75">
      <c r="B20" s="21" t="s">
        <v>238</v>
      </c>
      <c r="C20" s="31">
        <v>136402</v>
      </c>
      <c r="D20" s="31">
        <v>136821</v>
      </c>
      <c r="E20" s="31">
        <v>137157</v>
      </c>
      <c r="F20" s="31">
        <v>136888</v>
      </c>
      <c r="G20" s="31">
        <v>136631</v>
      </c>
      <c r="H20" s="32">
        <v>133615</v>
      </c>
      <c r="I20" s="32">
        <v>122814</v>
      </c>
      <c r="J20" s="32">
        <v>122789</v>
      </c>
      <c r="K20" s="32">
        <v>126015</v>
      </c>
      <c r="N20" s="34"/>
    </row>
    <row r="21" spans="2:34" ht="12.75">
      <c r="B21" s="21" t="s">
        <v>239</v>
      </c>
      <c r="C21" s="31">
        <v>397051</v>
      </c>
      <c r="D21" s="31">
        <v>375951</v>
      </c>
      <c r="E21" s="31">
        <v>373397</v>
      </c>
      <c r="F21" s="31">
        <v>370797</v>
      </c>
      <c r="G21" s="31">
        <v>367433</v>
      </c>
      <c r="H21" s="32">
        <v>359265</v>
      </c>
      <c r="I21" s="32">
        <v>346625</v>
      </c>
      <c r="J21" s="32">
        <v>334790</v>
      </c>
      <c r="K21" s="32">
        <v>326135</v>
      </c>
      <c r="AH21" s="34"/>
    </row>
    <row r="22" spans="2:34" ht="12.75">
      <c r="B22" s="21" t="s">
        <v>240</v>
      </c>
      <c r="C22" s="31">
        <v>199196</v>
      </c>
      <c r="D22" s="31">
        <v>232874</v>
      </c>
      <c r="E22" s="31">
        <v>235973</v>
      </c>
      <c r="F22" s="31">
        <v>238150</v>
      </c>
      <c r="G22" s="31">
        <v>240855</v>
      </c>
      <c r="H22" s="32">
        <v>247375</v>
      </c>
      <c r="I22" s="32">
        <v>255358</v>
      </c>
      <c r="J22" s="32">
        <v>248352</v>
      </c>
      <c r="K22" s="32">
        <v>229532</v>
      </c>
      <c r="AH22" s="34"/>
    </row>
    <row r="23" spans="2:34" ht="12.75">
      <c r="B23" s="21" t="s">
        <v>241</v>
      </c>
      <c r="C23" s="31">
        <v>203943</v>
      </c>
      <c r="D23" s="31">
        <v>237759</v>
      </c>
      <c r="E23" s="31">
        <v>242118</v>
      </c>
      <c r="F23" s="31">
        <v>247894</v>
      </c>
      <c r="G23" s="31">
        <v>252393</v>
      </c>
      <c r="H23" s="32">
        <v>257802</v>
      </c>
      <c r="I23" s="32">
        <v>273098</v>
      </c>
      <c r="J23" s="32">
        <v>296432</v>
      </c>
      <c r="K23" s="32">
        <v>325228</v>
      </c>
      <c r="AH23" s="34"/>
    </row>
    <row r="24" spans="2:34" ht="12.75">
      <c r="B24" s="30"/>
      <c r="AH24" s="34"/>
    </row>
    <row r="25" spans="1:34" ht="12.75">
      <c r="A25" s="35" t="s">
        <v>242</v>
      </c>
      <c r="B25" s="21" t="s">
        <v>237</v>
      </c>
      <c r="C25" s="31">
        <v>44258</v>
      </c>
      <c r="D25" s="31">
        <v>39566</v>
      </c>
      <c r="E25" s="31">
        <v>39396</v>
      </c>
      <c r="F25" s="31">
        <v>39253</v>
      </c>
      <c r="G25" s="31">
        <v>38983</v>
      </c>
      <c r="H25" s="32">
        <v>38595</v>
      </c>
      <c r="I25" s="32">
        <v>38746</v>
      </c>
      <c r="J25" s="32">
        <v>38733</v>
      </c>
      <c r="K25" s="32">
        <v>38395</v>
      </c>
      <c r="AH25" s="34"/>
    </row>
    <row r="26" spans="1:34" ht="12.75">
      <c r="A26" s="35"/>
      <c r="B26" s="21" t="s">
        <v>238</v>
      </c>
      <c r="C26" s="31">
        <v>31906</v>
      </c>
      <c r="D26" s="31">
        <v>31407</v>
      </c>
      <c r="E26" s="31">
        <v>31504</v>
      </c>
      <c r="F26" s="31">
        <v>31433</v>
      </c>
      <c r="G26" s="31">
        <v>31545</v>
      </c>
      <c r="H26" s="32">
        <v>30927</v>
      </c>
      <c r="I26" s="32">
        <v>28218</v>
      </c>
      <c r="J26" s="32">
        <v>27693</v>
      </c>
      <c r="K26" s="32">
        <v>27995</v>
      </c>
      <c r="AH26" s="34"/>
    </row>
    <row r="27" spans="2:34" ht="12.75">
      <c r="B27" s="21" t="s">
        <v>239</v>
      </c>
      <c r="C27" s="31">
        <v>96597</v>
      </c>
      <c r="D27" s="31">
        <v>88289</v>
      </c>
      <c r="E27" s="31">
        <v>87410</v>
      </c>
      <c r="F27" s="31">
        <v>86699</v>
      </c>
      <c r="G27" s="31">
        <v>85864</v>
      </c>
      <c r="H27" s="32">
        <v>83575</v>
      </c>
      <c r="I27" s="32">
        <v>79837</v>
      </c>
      <c r="J27" s="32">
        <v>76548</v>
      </c>
      <c r="K27" s="32">
        <v>74144</v>
      </c>
      <c r="AH27" s="34"/>
    </row>
    <row r="28" spans="2:34" ht="12.75">
      <c r="B28" s="21" t="s">
        <v>240</v>
      </c>
      <c r="C28" s="31">
        <v>49408</v>
      </c>
      <c r="D28" s="31">
        <v>58465</v>
      </c>
      <c r="E28" s="31">
        <v>59186</v>
      </c>
      <c r="F28" s="31">
        <v>59566</v>
      </c>
      <c r="G28" s="31">
        <v>60187</v>
      </c>
      <c r="H28" s="32">
        <v>61442</v>
      </c>
      <c r="I28" s="32">
        <v>62602</v>
      </c>
      <c r="J28" s="32">
        <v>60333</v>
      </c>
      <c r="K28" s="32">
        <v>55287</v>
      </c>
      <c r="AH28" s="34"/>
    </row>
    <row r="29" spans="2:34" ht="12.75">
      <c r="B29" s="21" t="s">
        <v>241</v>
      </c>
      <c r="C29" s="31">
        <v>48697</v>
      </c>
      <c r="D29" s="31">
        <v>58586</v>
      </c>
      <c r="E29" s="31">
        <v>59847</v>
      </c>
      <c r="F29" s="31">
        <v>61535</v>
      </c>
      <c r="G29" s="31">
        <v>62911</v>
      </c>
      <c r="H29" s="32">
        <v>64565</v>
      </c>
      <c r="I29" s="32">
        <v>69097</v>
      </c>
      <c r="J29" s="32">
        <v>75364</v>
      </c>
      <c r="K29" s="32">
        <v>82583</v>
      </c>
      <c r="AH29" s="34"/>
    </row>
    <row r="30" ht="12.75">
      <c r="AH30" s="34"/>
    </row>
    <row r="31" spans="1:34" ht="12.75">
      <c r="A31" s="35" t="s">
        <v>278</v>
      </c>
      <c r="B31" s="21" t="s">
        <v>237</v>
      </c>
      <c r="C31" s="31">
        <v>22290</v>
      </c>
      <c r="D31" s="31">
        <v>20421</v>
      </c>
      <c r="E31" s="31">
        <v>20544</v>
      </c>
      <c r="F31" s="31">
        <v>20493</v>
      </c>
      <c r="G31" s="31">
        <v>20288</v>
      </c>
      <c r="H31" s="32">
        <v>20319</v>
      </c>
      <c r="I31" s="32">
        <v>20735</v>
      </c>
      <c r="J31" s="32">
        <v>20662</v>
      </c>
      <c r="K31" s="32">
        <v>20412</v>
      </c>
      <c r="O31" s="21"/>
      <c r="P31" s="31"/>
      <c r="Q31" s="31"/>
      <c r="R31" s="31"/>
      <c r="S31" s="31"/>
      <c r="T31" s="31"/>
      <c r="U31" s="32"/>
      <c r="V31" s="32"/>
      <c r="W31" s="32"/>
      <c r="X31" s="32"/>
      <c r="AH31" s="34"/>
    </row>
    <row r="32" spans="1:34" ht="12.75">
      <c r="A32" s="35"/>
      <c r="B32" s="21" t="s">
        <v>238</v>
      </c>
      <c r="C32" s="31">
        <v>15352</v>
      </c>
      <c r="D32" s="31">
        <v>16359</v>
      </c>
      <c r="E32" s="31">
        <v>16399</v>
      </c>
      <c r="F32" s="31">
        <v>16506</v>
      </c>
      <c r="G32" s="31">
        <v>16460</v>
      </c>
      <c r="H32" s="32">
        <v>16058</v>
      </c>
      <c r="I32" s="32">
        <v>14784</v>
      </c>
      <c r="J32" s="32">
        <v>14766</v>
      </c>
      <c r="K32" s="32">
        <v>15088</v>
      </c>
      <c r="O32" s="21"/>
      <c r="P32" s="31"/>
      <c r="Q32" s="31"/>
      <c r="R32" s="31"/>
      <c r="S32" s="31"/>
      <c r="T32" s="31"/>
      <c r="U32" s="32"/>
      <c r="V32" s="32"/>
      <c r="W32" s="32"/>
      <c r="X32" s="32"/>
      <c r="AH32" s="34"/>
    </row>
    <row r="33" spans="2:34" ht="12.75">
      <c r="B33" s="21" t="s">
        <v>239</v>
      </c>
      <c r="C33" s="31">
        <v>48765</v>
      </c>
      <c r="D33" s="31">
        <v>46142</v>
      </c>
      <c r="E33" s="31">
        <v>46041</v>
      </c>
      <c r="F33" s="31">
        <v>45585</v>
      </c>
      <c r="G33" s="31">
        <v>44964</v>
      </c>
      <c r="H33" s="32">
        <v>44018</v>
      </c>
      <c r="I33" s="32">
        <v>42317</v>
      </c>
      <c r="J33" s="32">
        <v>40886</v>
      </c>
      <c r="K33" s="32">
        <v>39961</v>
      </c>
      <c r="O33" s="21"/>
      <c r="P33" s="31"/>
      <c r="Q33" s="31"/>
      <c r="R33" s="31"/>
      <c r="S33" s="31"/>
      <c r="T33" s="31"/>
      <c r="U33" s="32"/>
      <c r="V33" s="32"/>
      <c r="W33" s="32"/>
      <c r="X33" s="32"/>
      <c r="AH33" s="34"/>
    </row>
    <row r="34" spans="2:34" ht="12.75">
      <c r="B34" s="21" t="s">
        <v>240</v>
      </c>
      <c r="C34" s="31">
        <v>26760</v>
      </c>
      <c r="D34" s="31">
        <v>32807</v>
      </c>
      <c r="E34" s="31">
        <v>33299</v>
      </c>
      <c r="F34" s="31">
        <v>33550</v>
      </c>
      <c r="G34" s="31">
        <v>33869</v>
      </c>
      <c r="H34" s="32">
        <v>34655</v>
      </c>
      <c r="I34" s="32">
        <v>35616</v>
      </c>
      <c r="J34" s="32">
        <v>34637</v>
      </c>
      <c r="K34" s="32">
        <v>31899</v>
      </c>
      <c r="O34" s="21"/>
      <c r="P34" s="31"/>
      <c r="Q34" s="31"/>
      <c r="R34" s="31"/>
      <c r="S34" s="31"/>
      <c r="T34" s="31"/>
      <c r="U34" s="32"/>
      <c r="V34" s="32"/>
      <c r="W34" s="32"/>
      <c r="X34" s="32"/>
      <c r="AH34" s="34"/>
    </row>
    <row r="35" spans="2:34" ht="12.75">
      <c r="B35" s="21" t="s">
        <v>241</v>
      </c>
      <c r="C35" s="31">
        <v>29263</v>
      </c>
      <c r="D35" s="31">
        <v>35112</v>
      </c>
      <c r="E35" s="31">
        <v>35927</v>
      </c>
      <c r="F35" s="31">
        <v>36971</v>
      </c>
      <c r="G35" s="31">
        <v>37622</v>
      </c>
      <c r="H35" s="32">
        <v>38180</v>
      </c>
      <c r="I35" s="32">
        <v>40497</v>
      </c>
      <c r="J35" s="32">
        <v>44093</v>
      </c>
      <c r="K35" s="32">
        <v>48491</v>
      </c>
      <c r="O35" s="21"/>
      <c r="P35" s="31"/>
      <c r="Q35" s="31"/>
      <c r="R35" s="31"/>
      <c r="S35" s="31"/>
      <c r="T35" s="31"/>
      <c r="U35" s="32"/>
      <c r="V35" s="32"/>
      <c r="W35" s="32"/>
      <c r="X35" s="32"/>
      <c r="AH35" s="34"/>
    </row>
    <row r="36" spans="1:34" ht="12.75">
      <c r="A36" s="33"/>
      <c r="B36" s="33"/>
      <c r="C36" s="33"/>
      <c r="O36" s="21"/>
      <c r="P36" s="31"/>
      <c r="Q36" s="31"/>
      <c r="R36" s="31"/>
      <c r="S36" s="31"/>
      <c r="T36" s="31"/>
      <c r="U36" s="32"/>
      <c r="V36" s="32"/>
      <c r="W36" s="32"/>
      <c r="X36" s="32"/>
      <c r="AH36" s="34"/>
    </row>
    <row r="37" spans="1:34" ht="12.75">
      <c r="A37" s="35" t="s">
        <v>365</v>
      </c>
      <c r="B37" s="21" t="s">
        <v>237</v>
      </c>
      <c r="C37" s="31">
        <v>40109</v>
      </c>
      <c r="D37" s="31">
        <v>38358</v>
      </c>
      <c r="E37" s="31">
        <v>38495</v>
      </c>
      <c r="F37" s="31">
        <v>38537</v>
      </c>
      <c r="G37" s="31">
        <v>38532</v>
      </c>
      <c r="H37" s="32">
        <v>38882</v>
      </c>
      <c r="I37" s="32">
        <v>40273</v>
      </c>
      <c r="J37" s="32">
        <v>40360</v>
      </c>
      <c r="K37" s="32">
        <v>39962</v>
      </c>
      <c r="O37" s="21"/>
      <c r="P37" s="31"/>
      <c r="Q37" s="31"/>
      <c r="R37" s="31"/>
      <c r="S37" s="31"/>
      <c r="T37" s="31"/>
      <c r="U37" s="32"/>
      <c r="V37" s="32"/>
      <c r="W37" s="32"/>
      <c r="X37" s="32"/>
      <c r="AH37" s="34"/>
    </row>
    <row r="38" spans="1:34" ht="12.75">
      <c r="A38" s="35"/>
      <c r="B38" s="21" t="s">
        <v>238</v>
      </c>
      <c r="C38" s="31">
        <v>28527</v>
      </c>
      <c r="D38" s="31">
        <v>28160</v>
      </c>
      <c r="E38" s="31">
        <v>28476</v>
      </c>
      <c r="F38" s="31">
        <v>28419</v>
      </c>
      <c r="G38" s="31">
        <v>28495</v>
      </c>
      <c r="H38" s="32">
        <v>28071</v>
      </c>
      <c r="I38" s="32">
        <v>26167</v>
      </c>
      <c r="J38" s="32">
        <v>26556</v>
      </c>
      <c r="K38" s="32">
        <v>27381</v>
      </c>
      <c r="O38" s="21"/>
      <c r="P38" s="31"/>
      <c r="Q38" s="31"/>
      <c r="R38" s="31"/>
      <c r="S38" s="31"/>
      <c r="T38" s="31"/>
      <c r="U38" s="32"/>
      <c r="V38" s="32"/>
      <c r="W38" s="32"/>
      <c r="X38" s="32"/>
      <c r="AH38" s="34"/>
    </row>
    <row r="39" spans="1:34" ht="12.75">
      <c r="A39" s="35"/>
      <c r="B39" s="21" t="s">
        <v>239</v>
      </c>
      <c r="C39" s="31">
        <v>81369</v>
      </c>
      <c r="D39" s="31">
        <v>79858</v>
      </c>
      <c r="E39" s="31">
        <v>79509</v>
      </c>
      <c r="F39" s="31">
        <v>79295</v>
      </c>
      <c r="G39" s="31">
        <v>79033</v>
      </c>
      <c r="H39" s="32">
        <v>77672</v>
      </c>
      <c r="I39" s="32">
        <v>75176</v>
      </c>
      <c r="J39" s="32">
        <v>72750</v>
      </c>
      <c r="K39" s="32">
        <v>71019</v>
      </c>
      <c r="O39" s="21"/>
      <c r="P39" s="31"/>
      <c r="Q39" s="31"/>
      <c r="R39" s="31"/>
      <c r="S39" s="31"/>
      <c r="T39" s="31"/>
      <c r="U39" s="32"/>
      <c r="V39" s="32"/>
      <c r="W39" s="32"/>
      <c r="X39" s="32"/>
      <c r="AH39" s="34"/>
    </row>
    <row r="40" spans="1:34" ht="12.75">
      <c r="A40" s="35"/>
      <c r="B40" s="21" t="s">
        <v>240</v>
      </c>
      <c r="C40" s="31">
        <v>39288</v>
      </c>
      <c r="D40" s="31">
        <v>43811</v>
      </c>
      <c r="E40" s="31">
        <v>44431</v>
      </c>
      <c r="F40" s="31">
        <v>44892</v>
      </c>
      <c r="G40" s="31">
        <v>45555</v>
      </c>
      <c r="H40" s="32">
        <v>47037</v>
      </c>
      <c r="I40" s="32">
        <v>49649</v>
      </c>
      <c r="J40" s="32">
        <v>49008</v>
      </c>
      <c r="K40" s="32">
        <v>45926</v>
      </c>
      <c r="O40" s="21"/>
      <c r="P40" s="31"/>
      <c r="Q40" s="31"/>
      <c r="R40" s="31"/>
      <c r="S40" s="31"/>
      <c r="T40" s="31"/>
      <c r="U40" s="32"/>
      <c r="V40" s="32"/>
      <c r="W40" s="32"/>
      <c r="X40" s="32"/>
      <c r="AH40" s="34"/>
    </row>
    <row r="41" spans="1:34" ht="12.75">
      <c r="A41" s="35"/>
      <c r="B41" s="21" t="s">
        <v>241</v>
      </c>
      <c r="C41" s="31">
        <v>39233</v>
      </c>
      <c r="D41" s="31">
        <v>45111</v>
      </c>
      <c r="E41" s="31">
        <v>45694</v>
      </c>
      <c r="F41" s="31">
        <v>46628</v>
      </c>
      <c r="G41" s="31">
        <v>47278</v>
      </c>
      <c r="H41" s="32">
        <v>48206</v>
      </c>
      <c r="I41" s="32">
        <v>50495</v>
      </c>
      <c r="J41" s="32">
        <v>54451</v>
      </c>
      <c r="K41" s="32">
        <v>59452</v>
      </c>
      <c r="O41" s="21"/>
      <c r="P41" s="31"/>
      <c r="Q41" s="31"/>
      <c r="R41" s="31"/>
      <c r="S41" s="31"/>
      <c r="T41" s="31"/>
      <c r="U41" s="32"/>
      <c r="V41" s="32"/>
      <c r="W41" s="32"/>
      <c r="X41" s="32"/>
      <c r="AH41" s="34"/>
    </row>
    <row r="42" spans="1:34" ht="12.75">
      <c r="A42" s="35"/>
      <c r="O42" s="21"/>
      <c r="P42" s="31"/>
      <c r="Q42" s="31"/>
      <c r="R42" s="31"/>
      <c r="S42" s="31"/>
      <c r="T42" s="31"/>
      <c r="U42" s="32"/>
      <c r="V42" s="32"/>
      <c r="W42" s="32"/>
      <c r="X42" s="32"/>
      <c r="AH42" s="34"/>
    </row>
    <row r="43" spans="1:34" ht="12.75">
      <c r="A43" s="35" t="s">
        <v>279</v>
      </c>
      <c r="B43" s="21" t="s">
        <v>237</v>
      </c>
      <c r="C43" s="31">
        <v>36828</v>
      </c>
      <c r="D43" s="31">
        <v>32917</v>
      </c>
      <c r="E43" s="31">
        <v>32941</v>
      </c>
      <c r="F43" s="31">
        <v>32924</v>
      </c>
      <c r="G43" s="31">
        <v>32800</v>
      </c>
      <c r="H43" s="32">
        <v>32828</v>
      </c>
      <c r="I43" s="32">
        <v>33438</v>
      </c>
      <c r="J43" s="32">
        <v>33166</v>
      </c>
      <c r="K43" s="32">
        <v>32470</v>
      </c>
      <c r="O43" s="21"/>
      <c r="P43" s="31"/>
      <c r="Q43" s="31"/>
      <c r="R43" s="31"/>
      <c r="S43" s="31"/>
      <c r="T43" s="31"/>
      <c r="U43" s="32"/>
      <c r="V43" s="32"/>
      <c r="W43" s="32"/>
      <c r="X43" s="32"/>
      <c r="AH43" s="34"/>
    </row>
    <row r="44" spans="1:34" ht="12.75">
      <c r="A44" s="35"/>
      <c r="B44" s="21" t="s">
        <v>238</v>
      </c>
      <c r="C44" s="31">
        <v>25397</v>
      </c>
      <c r="D44" s="31">
        <v>26239</v>
      </c>
      <c r="E44" s="31">
        <v>26165</v>
      </c>
      <c r="F44" s="31">
        <v>25999</v>
      </c>
      <c r="G44" s="31">
        <v>25733</v>
      </c>
      <c r="H44" s="32">
        <v>24953</v>
      </c>
      <c r="I44" s="32">
        <v>22591</v>
      </c>
      <c r="J44" s="32">
        <v>22645</v>
      </c>
      <c r="K44" s="32">
        <v>23237</v>
      </c>
      <c r="O44" s="21"/>
      <c r="P44" s="31"/>
      <c r="Q44" s="31"/>
      <c r="R44" s="31"/>
      <c r="S44" s="31"/>
      <c r="T44" s="31"/>
      <c r="U44" s="32"/>
      <c r="V44" s="32"/>
      <c r="W44" s="32"/>
      <c r="X44" s="32"/>
      <c r="AH44" s="34"/>
    </row>
    <row r="45" spans="1:34" ht="12.75">
      <c r="A45" s="35"/>
      <c r="B45" s="21" t="s">
        <v>239</v>
      </c>
      <c r="C45" s="31">
        <v>70923</v>
      </c>
      <c r="D45" s="31">
        <v>67759</v>
      </c>
      <c r="E45" s="31">
        <v>67194</v>
      </c>
      <c r="F45" s="31">
        <v>66583</v>
      </c>
      <c r="G45" s="31">
        <v>65796</v>
      </c>
      <c r="H45" s="32">
        <v>64306</v>
      </c>
      <c r="I45" s="32">
        <v>61769</v>
      </c>
      <c r="J45" s="32">
        <v>59395</v>
      </c>
      <c r="K45" s="32">
        <v>57678</v>
      </c>
      <c r="O45" s="21"/>
      <c r="P45" s="31"/>
      <c r="Q45" s="31"/>
      <c r="R45" s="31"/>
      <c r="S45" s="31"/>
      <c r="T45" s="31"/>
      <c r="U45" s="32"/>
      <c r="V45" s="32"/>
      <c r="W45" s="32"/>
      <c r="X45" s="32"/>
      <c r="AH45" s="34"/>
    </row>
    <row r="46" spans="1:34" ht="12.75">
      <c r="A46" s="35"/>
      <c r="B46" s="21" t="s">
        <v>240</v>
      </c>
      <c r="C46" s="31">
        <v>35822</v>
      </c>
      <c r="D46" s="31">
        <v>43622</v>
      </c>
      <c r="E46" s="31">
        <v>44302</v>
      </c>
      <c r="F46" s="31">
        <v>44807</v>
      </c>
      <c r="G46" s="31">
        <v>45213</v>
      </c>
      <c r="H46" s="32">
        <v>46364</v>
      </c>
      <c r="I46" s="32">
        <v>48184</v>
      </c>
      <c r="J46" s="32">
        <v>47036</v>
      </c>
      <c r="K46" s="32">
        <v>43462</v>
      </c>
      <c r="O46" s="21"/>
      <c r="P46" s="31"/>
      <c r="Q46" s="31"/>
      <c r="R46" s="31"/>
      <c r="S46" s="31"/>
      <c r="T46" s="31"/>
      <c r="U46" s="32"/>
      <c r="V46" s="32"/>
      <c r="W46" s="32"/>
      <c r="X46" s="32"/>
      <c r="AH46" s="34"/>
    </row>
    <row r="47" spans="1:34" ht="12.75">
      <c r="A47" s="35"/>
      <c r="B47" s="21" t="s">
        <v>241</v>
      </c>
      <c r="C47" s="31">
        <v>39671</v>
      </c>
      <c r="D47" s="31">
        <v>45265</v>
      </c>
      <c r="E47" s="31">
        <v>46077</v>
      </c>
      <c r="F47" s="31">
        <v>47139</v>
      </c>
      <c r="G47" s="31">
        <v>48152</v>
      </c>
      <c r="H47" s="32">
        <v>49211</v>
      </c>
      <c r="I47" s="32">
        <v>52150</v>
      </c>
      <c r="J47" s="32">
        <v>56824</v>
      </c>
      <c r="K47" s="32">
        <v>62737</v>
      </c>
      <c r="O47" s="21"/>
      <c r="P47" s="31"/>
      <c r="Q47" s="31"/>
      <c r="R47" s="31"/>
      <c r="S47" s="31"/>
      <c r="T47" s="31"/>
      <c r="U47" s="32"/>
      <c r="V47" s="32"/>
      <c r="W47" s="32"/>
      <c r="X47" s="32"/>
      <c r="AH47" s="34"/>
    </row>
    <row r="48" spans="1:34" ht="12.75">
      <c r="A48" s="35"/>
      <c r="O48" s="21"/>
      <c r="P48" s="31"/>
      <c r="Q48" s="31"/>
      <c r="R48" s="31"/>
      <c r="S48" s="31"/>
      <c r="T48" s="31"/>
      <c r="U48" s="32"/>
      <c r="V48" s="32"/>
      <c r="W48" s="32"/>
      <c r="X48" s="32"/>
      <c r="AH48" s="34"/>
    </row>
    <row r="49" spans="1:34" ht="12.75">
      <c r="A49" s="35" t="s">
        <v>364</v>
      </c>
      <c r="B49" s="21" t="s">
        <v>237</v>
      </c>
      <c r="C49" s="31">
        <v>48697</v>
      </c>
      <c r="D49" s="31">
        <v>44699</v>
      </c>
      <c r="E49" s="31">
        <v>44946</v>
      </c>
      <c r="F49" s="31">
        <v>45054</v>
      </c>
      <c r="G49" s="31">
        <v>45104</v>
      </c>
      <c r="H49" s="32">
        <v>45697</v>
      </c>
      <c r="I49" s="32">
        <v>47224</v>
      </c>
      <c r="J49" s="32">
        <v>47115</v>
      </c>
      <c r="K49" s="32">
        <v>45860</v>
      </c>
      <c r="O49" s="21"/>
      <c r="P49" s="31"/>
      <c r="Q49" s="31"/>
      <c r="R49" s="31"/>
      <c r="S49" s="31"/>
      <c r="T49" s="31"/>
      <c r="U49" s="32"/>
      <c r="V49" s="32"/>
      <c r="W49" s="32"/>
      <c r="X49" s="32"/>
      <c r="AH49" s="34"/>
    </row>
    <row r="50" spans="1:34" ht="12.75">
      <c r="A50" s="35"/>
      <c r="B50" s="21" t="s">
        <v>238</v>
      </c>
      <c r="C50" s="31">
        <v>35220</v>
      </c>
      <c r="D50" s="31">
        <v>34656</v>
      </c>
      <c r="E50" s="31">
        <v>34613</v>
      </c>
      <c r="F50" s="31">
        <v>34531</v>
      </c>
      <c r="G50" s="31">
        <v>34398</v>
      </c>
      <c r="H50" s="32">
        <v>33606</v>
      </c>
      <c r="I50" s="32">
        <v>31054</v>
      </c>
      <c r="J50" s="32">
        <v>31129</v>
      </c>
      <c r="K50" s="32">
        <v>32314</v>
      </c>
      <c r="O50" s="21"/>
      <c r="P50" s="31"/>
      <c r="Q50" s="31"/>
      <c r="R50" s="31"/>
      <c r="S50" s="31"/>
      <c r="T50" s="31"/>
      <c r="U50" s="32"/>
      <c r="V50" s="32"/>
      <c r="W50" s="32"/>
      <c r="X50" s="32"/>
      <c r="AH50" s="34"/>
    </row>
    <row r="51" spans="1:34" ht="12.75">
      <c r="A51" s="35"/>
      <c r="B51" s="21" t="s">
        <v>239</v>
      </c>
      <c r="C51" s="31">
        <v>99397</v>
      </c>
      <c r="D51" s="31">
        <v>93903</v>
      </c>
      <c r="E51" s="31">
        <v>93243</v>
      </c>
      <c r="F51" s="31">
        <v>92635</v>
      </c>
      <c r="G51" s="31">
        <v>91776</v>
      </c>
      <c r="H51" s="32">
        <v>89694</v>
      </c>
      <c r="I51" s="32">
        <v>87526</v>
      </c>
      <c r="J51" s="32">
        <v>85211</v>
      </c>
      <c r="K51" s="32">
        <v>83333</v>
      </c>
      <c r="O51" s="21"/>
      <c r="P51" s="31"/>
      <c r="Q51" s="31"/>
      <c r="R51" s="31"/>
      <c r="S51" s="31"/>
      <c r="T51" s="31"/>
      <c r="U51" s="32"/>
      <c r="V51" s="32"/>
      <c r="W51" s="32"/>
      <c r="X51" s="32"/>
      <c r="AH51" s="34"/>
    </row>
    <row r="52" spans="2:34" ht="12.75">
      <c r="B52" s="21" t="s">
        <v>240</v>
      </c>
      <c r="C52" s="31">
        <v>47918</v>
      </c>
      <c r="D52" s="31">
        <v>54169</v>
      </c>
      <c r="E52" s="31">
        <v>54755</v>
      </c>
      <c r="F52" s="31">
        <v>55335</v>
      </c>
      <c r="G52" s="31">
        <v>56031</v>
      </c>
      <c r="H52" s="32">
        <v>57877</v>
      </c>
      <c r="I52" s="32">
        <v>59307</v>
      </c>
      <c r="J52" s="32">
        <v>57338</v>
      </c>
      <c r="K52" s="32">
        <v>52958</v>
      </c>
      <c r="O52" s="21"/>
      <c r="P52" s="31"/>
      <c r="Q52" s="31"/>
      <c r="R52" s="31"/>
      <c r="S52" s="31"/>
      <c r="T52" s="31"/>
      <c r="U52" s="32"/>
      <c r="V52" s="32"/>
      <c r="W52" s="32"/>
      <c r="X52" s="32"/>
      <c r="AH52" s="34"/>
    </row>
    <row r="53" spans="2:34" ht="12.75">
      <c r="B53" s="21" t="s">
        <v>241</v>
      </c>
      <c r="C53" s="31">
        <v>47079</v>
      </c>
      <c r="D53" s="31">
        <v>53685</v>
      </c>
      <c r="E53" s="31">
        <v>54573</v>
      </c>
      <c r="F53" s="31">
        <v>55621</v>
      </c>
      <c r="G53" s="31">
        <v>56430</v>
      </c>
      <c r="H53" s="32">
        <v>57640</v>
      </c>
      <c r="I53" s="32">
        <v>60859</v>
      </c>
      <c r="J53" s="32">
        <v>65700</v>
      </c>
      <c r="K53" s="32">
        <v>71965</v>
      </c>
      <c r="O53" s="21"/>
      <c r="P53" s="31"/>
      <c r="Q53" s="31"/>
      <c r="R53" s="31"/>
      <c r="S53" s="31"/>
      <c r="T53" s="31"/>
      <c r="U53" s="32"/>
      <c r="V53" s="32"/>
      <c r="W53" s="32"/>
      <c r="X53" s="32"/>
      <c r="AH53" s="34"/>
    </row>
    <row r="54" ht="12.75">
      <c r="AH54" s="34"/>
    </row>
    <row r="55" ht="12.75">
      <c r="AH55" s="34"/>
    </row>
    <row r="56" ht="12.75">
      <c r="AH56" s="34"/>
    </row>
    <row r="57" ht="12.75">
      <c r="AH57" s="37"/>
    </row>
    <row r="58" spans="1:34" ht="12.75">
      <c r="A58" s="38"/>
      <c r="B58" s="38"/>
      <c r="C58" s="39"/>
      <c r="D58" s="39"/>
      <c r="E58" s="39"/>
      <c r="F58" s="39"/>
      <c r="G58" s="39"/>
      <c r="H58" s="39"/>
      <c r="I58" s="39"/>
      <c r="J58" s="39"/>
      <c r="K58" s="39"/>
      <c r="L58" s="39"/>
      <c r="M58" s="39"/>
      <c r="N58" s="39"/>
      <c r="O58" s="39"/>
      <c r="P58" s="39"/>
      <c r="Q58" s="40"/>
      <c r="R58" s="40"/>
      <c r="S58" s="40"/>
      <c r="T58" s="40"/>
      <c r="U58" s="40"/>
      <c r="V58" s="40"/>
      <c r="W58" s="40"/>
      <c r="X58" s="40"/>
      <c r="Y58" s="40"/>
      <c r="Z58" s="40"/>
      <c r="AA58" s="40"/>
      <c r="AB58" s="40"/>
      <c r="AC58" s="40"/>
      <c r="AD58" s="40"/>
      <c r="AE58" s="40"/>
      <c r="AF58" s="40"/>
      <c r="AG58" s="40"/>
      <c r="AH58" s="29"/>
    </row>
    <row r="59" spans="2:33" ht="12.75">
      <c r="B59" s="41"/>
      <c r="C59" s="34" t="s">
        <v>227</v>
      </c>
      <c r="D59" s="34" t="s">
        <v>243</v>
      </c>
      <c r="E59" s="34" t="s">
        <v>244</v>
      </c>
      <c r="F59" s="34" t="s">
        <v>245</v>
      </c>
      <c r="G59" s="34" t="s">
        <v>246</v>
      </c>
      <c r="H59" s="34" t="s">
        <v>247</v>
      </c>
      <c r="I59" s="34" t="s">
        <v>248</v>
      </c>
      <c r="J59" s="34" t="s">
        <v>249</v>
      </c>
      <c r="K59" s="34" t="s">
        <v>228</v>
      </c>
      <c r="L59" s="34" t="s">
        <v>229</v>
      </c>
      <c r="M59" s="34" t="s">
        <v>230</v>
      </c>
      <c r="N59" s="34" t="s">
        <v>250</v>
      </c>
      <c r="O59" s="34" t="s">
        <v>251</v>
      </c>
      <c r="P59" s="34" t="s">
        <v>252</v>
      </c>
      <c r="Q59" s="34" t="s">
        <v>253</v>
      </c>
      <c r="R59" s="34" t="s">
        <v>254</v>
      </c>
      <c r="S59" s="34" t="s">
        <v>255</v>
      </c>
      <c r="T59" s="34" t="s">
        <v>256</v>
      </c>
      <c r="U59" s="34" t="s">
        <v>257</v>
      </c>
      <c r="V59" s="34" t="s">
        <v>258</v>
      </c>
      <c r="W59" s="34" t="s">
        <v>259</v>
      </c>
      <c r="X59" s="34" t="s">
        <v>260</v>
      </c>
      <c r="Y59" s="34" t="s">
        <v>261</v>
      </c>
      <c r="Z59" s="34" t="s">
        <v>262</v>
      </c>
      <c r="AA59" s="34" t="s">
        <v>263</v>
      </c>
      <c r="AB59" s="34" t="s">
        <v>264</v>
      </c>
      <c r="AC59" s="34" t="s">
        <v>265</v>
      </c>
      <c r="AD59" s="34" t="s">
        <v>266</v>
      </c>
      <c r="AE59" s="34" t="s">
        <v>267</v>
      </c>
      <c r="AF59" s="34" t="s">
        <v>268</v>
      </c>
      <c r="AG59" s="34" t="s">
        <v>269</v>
      </c>
    </row>
    <row r="60" spans="1:34" ht="12.75">
      <c r="A60" s="42" t="s">
        <v>236</v>
      </c>
      <c r="B60" s="43" t="s">
        <v>270</v>
      </c>
      <c r="C60" s="37">
        <v>751106</v>
      </c>
      <c r="D60" s="37">
        <v>742281</v>
      </c>
      <c r="E60" s="37">
        <v>737175</v>
      </c>
      <c r="F60" s="37">
        <v>734730</v>
      </c>
      <c r="G60" s="37">
        <v>733382</v>
      </c>
      <c r="H60" s="37">
        <v>733467</v>
      </c>
      <c r="I60" s="37">
        <v>736909</v>
      </c>
      <c r="J60" s="37">
        <v>741250</v>
      </c>
      <c r="K60" s="37">
        <v>744363</v>
      </c>
      <c r="L60" s="37">
        <v>749046</v>
      </c>
      <c r="M60" s="37">
        <v>750574</v>
      </c>
      <c r="N60" s="37">
        <v>757330</v>
      </c>
      <c r="O60" s="37">
        <v>762680</v>
      </c>
      <c r="P60" s="37">
        <v>766901</v>
      </c>
      <c r="Q60" s="44">
        <v>769529</v>
      </c>
      <c r="R60" s="44">
        <v>771104</v>
      </c>
      <c r="S60" s="44">
        <v>773236</v>
      </c>
      <c r="T60" s="44">
        <v>773062</v>
      </c>
      <c r="U60" s="44">
        <v>772579</v>
      </c>
      <c r="V60" s="44">
        <v>769208</v>
      </c>
      <c r="W60" s="44">
        <v>764020</v>
      </c>
      <c r="X60" s="44">
        <v>756871</v>
      </c>
      <c r="Y60" s="44">
        <v>747682</v>
      </c>
      <c r="Z60" s="44">
        <v>738459</v>
      </c>
      <c r="AA60" s="44">
        <v>731789</v>
      </c>
      <c r="AB60" s="44">
        <v>730457</v>
      </c>
      <c r="AC60" s="44">
        <v>730833</v>
      </c>
      <c r="AD60" s="44">
        <v>732904</v>
      </c>
      <c r="AE60" s="44">
        <v>735577</v>
      </c>
      <c r="AF60" s="44">
        <v>741499</v>
      </c>
      <c r="AG60" s="44">
        <v>747581</v>
      </c>
      <c r="AH60" s="45"/>
    </row>
    <row r="61" spans="1:33" ht="12.75">
      <c r="A61" s="42"/>
      <c r="B61" s="43" t="s">
        <v>271</v>
      </c>
      <c r="C61" s="37">
        <v>636558</v>
      </c>
      <c r="D61" s="37">
        <v>641507</v>
      </c>
      <c r="E61" s="37">
        <v>655461</v>
      </c>
      <c r="F61" s="37">
        <v>666273</v>
      </c>
      <c r="G61" s="37">
        <v>676078</v>
      </c>
      <c r="H61" s="37">
        <v>687307</v>
      </c>
      <c r="I61" s="37">
        <v>704331</v>
      </c>
      <c r="J61" s="37">
        <v>727383</v>
      </c>
      <c r="K61" s="37">
        <v>748965</v>
      </c>
      <c r="L61" s="37">
        <v>762527</v>
      </c>
      <c r="M61" s="37">
        <v>776158</v>
      </c>
      <c r="N61" s="37">
        <v>792178</v>
      </c>
      <c r="O61" s="37">
        <v>800493</v>
      </c>
      <c r="P61" s="37">
        <v>811881</v>
      </c>
      <c r="Q61" s="44">
        <v>824622</v>
      </c>
      <c r="R61" s="44">
        <v>840081</v>
      </c>
      <c r="S61" s="44">
        <v>854717</v>
      </c>
      <c r="T61" s="44">
        <v>870733</v>
      </c>
      <c r="U61" s="44">
        <v>884027</v>
      </c>
      <c r="V61" s="44">
        <v>898382</v>
      </c>
      <c r="W61" s="44">
        <v>911672</v>
      </c>
      <c r="X61" s="44">
        <v>919597</v>
      </c>
      <c r="Y61" s="44">
        <v>924044</v>
      </c>
      <c r="Z61" s="44">
        <v>923763</v>
      </c>
      <c r="AA61" s="44">
        <v>920652</v>
      </c>
      <c r="AB61" s="44">
        <v>915008</v>
      </c>
      <c r="AC61" s="44">
        <v>910612</v>
      </c>
      <c r="AD61" s="44">
        <v>902740</v>
      </c>
      <c r="AE61" s="44">
        <v>891602</v>
      </c>
      <c r="AF61" s="44">
        <v>875802</v>
      </c>
      <c r="AG61" s="44">
        <v>856978</v>
      </c>
    </row>
    <row r="62" spans="1:33" ht="12.75">
      <c r="A62" s="42" t="s">
        <v>272</v>
      </c>
      <c r="B62" s="43" t="s">
        <v>270</v>
      </c>
      <c r="C62" s="37">
        <v>140383</v>
      </c>
      <c r="D62" s="37">
        <v>137920</v>
      </c>
      <c r="E62" s="37">
        <v>135997</v>
      </c>
      <c r="F62" s="37">
        <v>134513</v>
      </c>
      <c r="G62" s="37">
        <v>133784</v>
      </c>
      <c r="H62" s="37">
        <v>133249</v>
      </c>
      <c r="I62" s="37">
        <v>133052</v>
      </c>
      <c r="J62" s="37">
        <v>133295</v>
      </c>
      <c r="K62" s="37">
        <v>133192</v>
      </c>
      <c r="L62" s="37">
        <v>133356</v>
      </c>
      <c r="M62" s="37">
        <v>133423</v>
      </c>
      <c r="N62" s="37">
        <v>134199</v>
      </c>
      <c r="O62" s="37">
        <v>135204</v>
      </c>
      <c r="P62" s="37">
        <v>136333</v>
      </c>
      <c r="Q62" s="44">
        <v>136529</v>
      </c>
      <c r="R62" s="44">
        <v>136381</v>
      </c>
      <c r="S62" s="44">
        <v>136207</v>
      </c>
      <c r="T62" s="44">
        <v>135456</v>
      </c>
      <c r="U62" s="44">
        <v>134769</v>
      </c>
      <c r="V62" s="44">
        <v>133489</v>
      </c>
      <c r="W62" s="44">
        <v>131606</v>
      </c>
      <c r="X62" s="44">
        <v>129629</v>
      </c>
      <c r="Y62" s="44">
        <v>127086</v>
      </c>
      <c r="Z62" s="44">
        <v>124590</v>
      </c>
      <c r="AA62" s="44">
        <v>122396</v>
      </c>
      <c r="AB62" s="44">
        <v>121215</v>
      </c>
      <c r="AC62" s="44">
        <v>120644</v>
      </c>
      <c r="AD62" s="44">
        <v>120301</v>
      </c>
      <c r="AE62" s="44">
        <v>120285</v>
      </c>
      <c r="AF62" s="44">
        <v>120898</v>
      </c>
      <c r="AG62" s="44">
        <v>121529</v>
      </c>
    </row>
    <row r="63" spans="1:33" ht="12.75">
      <c r="A63" s="42"/>
      <c r="B63" s="43" t="s">
        <v>271</v>
      </c>
      <c r="C63" s="37">
        <v>125544</v>
      </c>
      <c r="D63" s="37">
        <v>127072</v>
      </c>
      <c r="E63" s="37">
        <v>129905</v>
      </c>
      <c r="F63" s="37">
        <v>131666</v>
      </c>
      <c r="G63" s="37">
        <v>133357</v>
      </c>
      <c r="H63" s="37">
        <v>135121</v>
      </c>
      <c r="I63" s="37">
        <v>138128</v>
      </c>
      <c r="J63" s="37">
        <v>141816</v>
      </c>
      <c r="K63" s="37">
        <v>145773</v>
      </c>
      <c r="L63" s="37">
        <v>147882</v>
      </c>
      <c r="M63" s="37">
        <v>149787</v>
      </c>
      <c r="N63" s="37">
        <v>152008</v>
      </c>
      <c r="O63" s="37">
        <v>153133</v>
      </c>
      <c r="P63" s="37">
        <v>154657</v>
      </c>
      <c r="Q63" s="44">
        <v>156397</v>
      </c>
      <c r="R63" s="44">
        <v>158580</v>
      </c>
      <c r="S63" s="44">
        <v>161084</v>
      </c>
      <c r="T63" s="44">
        <v>164000</v>
      </c>
      <c r="U63" s="44">
        <v>166356</v>
      </c>
      <c r="V63" s="44">
        <v>168991</v>
      </c>
      <c r="W63" s="44">
        <v>171683</v>
      </c>
      <c r="X63" s="44">
        <v>173299</v>
      </c>
      <c r="Y63" s="44">
        <v>174096</v>
      </c>
      <c r="Z63" s="44">
        <v>174113</v>
      </c>
      <c r="AA63" s="44">
        <v>173387</v>
      </c>
      <c r="AB63" s="44">
        <v>172459</v>
      </c>
      <c r="AC63" s="44">
        <v>171624</v>
      </c>
      <c r="AD63" s="44">
        <v>170047</v>
      </c>
      <c r="AE63" s="44">
        <v>167647</v>
      </c>
      <c r="AF63" s="44">
        <v>164372</v>
      </c>
      <c r="AG63" s="44">
        <v>160151</v>
      </c>
    </row>
    <row r="64" spans="1:33" ht="12.75">
      <c r="A64" s="42" t="str">
        <f>B7</f>
        <v>Resoc Brugge</v>
      </c>
      <c r="B64" s="43" t="s">
        <v>270</v>
      </c>
      <c r="C64" s="37">
        <v>33484</v>
      </c>
      <c r="D64" s="37">
        <v>32773</v>
      </c>
      <c r="E64" s="37">
        <v>32197</v>
      </c>
      <c r="F64" s="37">
        <v>31713</v>
      </c>
      <c r="G64" s="37">
        <v>31492</v>
      </c>
      <c r="H64" s="37">
        <v>31367</v>
      </c>
      <c r="I64" s="37">
        <v>31182</v>
      </c>
      <c r="J64" s="37">
        <v>31093</v>
      </c>
      <c r="K64" s="37">
        <v>30907</v>
      </c>
      <c r="L64" s="37">
        <v>30604</v>
      </c>
      <c r="M64" s="37">
        <v>30508</v>
      </c>
      <c r="N64" s="37">
        <v>30751</v>
      </c>
      <c r="O64" s="37">
        <v>31080</v>
      </c>
      <c r="P64" s="37">
        <v>31676</v>
      </c>
      <c r="Q64" s="44">
        <v>31580</v>
      </c>
      <c r="R64" s="44">
        <v>31458</v>
      </c>
      <c r="S64" s="44">
        <v>31401</v>
      </c>
      <c r="T64" s="44">
        <v>31149</v>
      </c>
      <c r="U64" s="44">
        <v>31051</v>
      </c>
      <c r="V64" s="44">
        <v>30792</v>
      </c>
      <c r="W64" s="44">
        <v>30358</v>
      </c>
      <c r="X64" s="44">
        <v>29887</v>
      </c>
      <c r="Y64" s="44">
        <v>29251</v>
      </c>
      <c r="Z64" s="44">
        <v>28539</v>
      </c>
      <c r="AA64" s="44">
        <v>28072</v>
      </c>
      <c r="AB64" s="44">
        <v>27757</v>
      </c>
      <c r="AC64" s="44">
        <v>27578</v>
      </c>
      <c r="AD64" s="44">
        <v>27433</v>
      </c>
      <c r="AE64" s="44">
        <v>27331</v>
      </c>
      <c r="AF64" s="44">
        <v>27358</v>
      </c>
      <c r="AG64" s="44">
        <v>27445</v>
      </c>
    </row>
    <row r="65" spans="1:33" ht="12.75">
      <c r="A65" s="42"/>
      <c r="B65" s="43" t="s">
        <v>271</v>
      </c>
      <c r="C65" s="37">
        <v>31077</v>
      </c>
      <c r="D65" s="37">
        <v>31485</v>
      </c>
      <c r="E65" s="37">
        <v>32272</v>
      </c>
      <c r="F65" s="37">
        <v>32786</v>
      </c>
      <c r="G65" s="37">
        <v>33362</v>
      </c>
      <c r="H65" s="37">
        <v>33952</v>
      </c>
      <c r="I65" s="37">
        <v>34982</v>
      </c>
      <c r="J65" s="37">
        <v>35910</v>
      </c>
      <c r="K65" s="37">
        <v>36852</v>
      </c>
      <c r="L65" s="37">
        <v>37373</v>
      </c>
      <c r="M65" s="37">
        <v>37736</v>
      </c>
      <c r="N65" s="37">
        <v>38358</v>
      </c>
      <c r="O65" s="37">
        <v>38601</v>
      </c>
      <c r="P65" s="37">
        <v>38881</v>
      </c>
      <c r="Q65" s="44">
        <v>39286</v>
      </c>
      <c r="R65" s="44">
        <v>39844</v>
      </c>
      <c r="S65" s="44">
        <v>40337</v>
      </c>
      <c r="T65" s="44">
        <v>40982</v>
      </c>
      <c r="U65" s="44">
        <v>41456</v>
      </c>
      <c r="V65" s="44">
        <v>42040</v>
      </c>
      <c r="W65" s="44">
        <v>42551</v>
      </c>
      <c r="X65" s="44">
        <v>42690</v>
      </c>
      <c r="Y65" s="44">
        <v>42760</v>
      </c>
      <c r="Z65" s="44">
        <v>42729</v>
      </c>
      <c r="AA65" s="44">
        <v>42461</v>
      </c>
      <c r="AB65" s="44">
        <v>42131</v>
      </c>
      <c r="AC65" s="44">
        <v>41864</v>
      </c>
      <c r="AD65" s="44">
        <v>41451</v>
      </c>
      <c r="AE65" s="44">
        <v>40817</v>
      </c>
      <c r="AF65" s="44">
        <v>39944</v>
      </c>
      <c r="AG65" s="44">
        <v>38959</v>
      </c>
    </row>
    <row r="66" spans="1:33" ht="12.75">
      <c r="A66" s="42" t="str">
        <f>B8</f>
        <v>Resoc Oostende</v>
      </c>
      <c r="B66" s="43" t="s">
        <v>270</v>
      </c>
      <c r="C66" s="37">
        <v>15962</v>
      </c>
      <c r="D66" s="37">
        <v>15653</v>
      </c>
      <c r="E66" s="37">
        <v>15407</v>
      </c>
      <c r="F66" s="37">
        <v>15369</v>
      </c>
      <c r="G66" s="37">
        <v>15386</v>
      </c>
      <c r="H66" s="37">
        <v>15343</v>
      </c>
      <c r="I66" s="37">
        <v>15325</v>
      </c>
      <c r="J66" s="37">
        <v>15401</v>
      </c>
      <c r="K66" s="37">
        <v>15501</v>
      </c>
      <c r="L66" s="37">
        <v>15719</v>
      </c>
      <c r="M66" s="37">
        <v>15920</v>
      </c>
      <c r="N66" s="37">
        <v>15984</v>
      </c>
      <c r="O66" s="37">
        <v>16147</v>
      </c>
      <c r="P66" s="37">
        <v>16178</v>
      </c>
      <c r="Q66" s="44">
        <v>16356</v>
      </c>
      <c r="R66" s="44">
        <v>16439</v>
      </c>
      <c r="S66" s="44">
        <v>16386</v>
      </c>
      <c r="T66" s="44">
        <v>16394</v>
      </c>
      <c r="U66" s="44">
        <v>16363</v>
      </c>
      <c r="V66" s="44">
        <v>16140</v>
      </c>
      <c r="W66" s="44">
        <v>15950</v>
      </c>
      <c r="X66" s="44">
        <v>15739</v>
      </c>
      <c r="Y66" s="44">
        <v>15430</v>
      </c>
      <c r="Z66" s="44">
        <v>15106</v>
      </c>
      <c r="AA66" s="44">
        <v>14826</v>
      </c>
      <c r="AB66" s="44">
        <v>14699</v>
      </c>
      <c r="AC66" s="44">
        <v>14624</v>
      </c>
      <c r="AD66" s="44">
        <v>14620</v>
      </c>
      <c r="AE66" s="44">
        <v>14595</v>
      </c>
      <c r="AF66" s="44">
        <v>14685</v>
      </c>
      <c r="AG66" s="44">
        <v>14719</v>
      </c>
    </row>
    <row r="67" spans="1:33" ht="12.75">
      <c r="A67" s="42"/>
      <c r="B67" s="43" t="s">
        <v>271</v>
      </c>
      <c r="C67" s="37">
        <v>17152</v>
      </c>
      <c r="D67" s="37">
        <v>17470</v>
      </c>
      <c r="E67" s="37">
        <v>18006</v>
      </c>
      <c r="F67" s="37">
        <v>18488</v>
      </c>
      <c r="G67" s="37">
        <v>18740</v>
      </c>
      <c r="H67" s="37">
        <v>19065</v>
      </c>
      <c r="I67" s="37">
        <v>19563</v>
      </c>
      <c r="J67" s="37">
        <v>20277</v>
      </c>
      <c r="K67" s="37">
        <v>20964</v>
      </c>
      <c r="L67" s="37">
        <v>21391</v>
      </c>
      <c r="M67" s="37">
        <v>21722</v>
      </c>
      <c r="N67" s="37">
        <v>22044</v>
      </c>
      <c r="O67" s="37">
        <v>22221</v>
      </c>
      <c r="P67" s="37">
        <v>22409</v>
      </c>
      <c r="Q67" s="44">
        <v>22698</v>
      </c>
      <c r="R67" s="44">
        <v>22904</v>
      </c>
      <c r="S67" s="44">
        <v>23189</v>
      </c>
      <c r="T67" s="44">
        <v>23532</v>
      </c>
      <c r="U67" s="44">
        <v>23823</v>
      </c>
      <c r="V67" s="44">
        <v>24180</v>
      </c>
      <c r="W67" s="44">
        <v>24464</v>
      </c>
      <c r="X67" s="44">
        <v>24758</v>
      </c>
      <c r="Y67" s="44">
        <v>24813</v>
      </c>
      <c r="Z67" s="44">
        <v>24826</v>
      </c>
      <c r="AA67" s="44">
        <v>24704</v>
      </c>
      <c r="AB67" s="44">
        <v>24645</v>
      </c>
      <c r="AC67" s="44">
        <v>24503</v>
      </c>
      <c r="AD67" s="44">
        <v>24298</v>
      </c>
      <c r="AE67" s="44">
        <v>23987</v>
      </c>
      <c r="AF67" s="44">
        <v>23451</v>
      </c>
      <c r="AG67" s="44">
        <v>22865</v>
      </c>
    </row>
    <row r="68" spans="1:33" ht="12.75">
      <c r="A68" s="42" t="str">
        <f>B9</f>
        <v>Resoc Roeselare-Tielt</v>
      </c>
      <c r="B68" s="43" t="s">
        <v>270</v>
      </c>
      <c r="C68" s="37">
        <v>29801</v>
      </c>
      <c r="D68" s="37">
        <v>29316</v>
      </c>
      <c r="E68" s="37">
        <v>29017</v>
      </c>
      <c r="F68" s="37">
        <v>28754</v>
      </c>
      <c r="G68" s="37">
        <v>28405</v>
      </c>
      <c r="H68" s="37">
        <v>28214</v>
      </c>
      <c r="I68" s="37">
        <v>28039</v>
      </c>
      <c r="J68" s="37">
        <v>28149</v>
      </c>
      <c r="K68" s="37">
        <v>28101</v>
      </c>
      <c r="L68" s="37">
        <v>28043</v>
      </c>
      <c r="M68" s="37">
        <v>27953</v>
      </c>
      <c r="N68" s="37">
        <v>28267</v>
      </c>
      <c r="O68" s="37">
        <v>28344</v>
      </c>
      <c r="P68" s="37">
        <v>28735</v>
      </c>
      <c r="Q68" s="44">
        <v>28702</v>
      </c>
      <c r="R68" s="44">
        <v>28627</v>
      </c>
      <c r="S68" s="44">
        <v>28685</v>
      </c>
      <c r="T68" s="44">
        <v>28584</v>
      </c>
      <c r="U68" s="44">
        <v>28487</v>
      </c>
      <c r="V68" s="44">
        <v>28331</v>
      </c>
      <c r="W68" s="44">
        <v>28007</v>
      </c>
      <c r="X68" s="44">
        <v>27588</v>
      </c>
      <c r="Y68" s="44">
        <v>27123</v>
      </c>
      <c r="Z68" s="44">
        <v>26691</v>
      </c>
      <c r="AA68" s="44">
        <v>26293</v>
      </c>
      <c r="AB68" s="44">
        <v>26054</v>
      </c>
      <c r="AC68" s="44">
        <v>25995</v>
      </c>
      <c r="AD68" s="44">
        <v>25944</v>
      </c>
      <c r="AE68" s="44">
        <v>26000</v>
      </c>
      <c r="AF68" s="44">
        <v>26216</v>
      </c>
      <c r="AG68" s="44">
        <v>26383</v>
      </c>
    </row>
    <row r="69" spans="1:33" ht="12.75">
      <c r="A69" s="42"/>
      <c r="B69" s="43" t="s">
        <v>271</v>
      </c>
      <c r="C69" s="37">
        <v>24842</v>
      </c>
      <c r="D69" s="37">
        <v>25030</v>
      </c>
      <c r="E69" s="37">
        <v>25466</v>
      </c>
      <c r="F69" s="37">
        <v>25563</v>
      </c>
      <c r="G69" s="37">
        <v>25656</v>
      </c>
      <c r="H69" s="37">
        <v>25659</v>
      </c>
      <c r="I69" s="37">
        <v>25881</v>
      </c>
      <c r="J69" s="37">
        <v>26362</v>
      </c>
      <c r="K69" s="37">
        <v>26953</v>
      </c>
      <c r="L69" s="37">
        <v>27212</v>
      </c>
      <c r="M69" s="37">
        <v>27504</v>
      </c>
      <c r="N69" s="37">
        <v>27979</v>
      </c>
      <c r="O69" s="37">
        <v>28252</v>
      </c>
      <c r="P69" s="37">
        <v>28590</v>
      </c>
      <c r="Q69" s="44">
        <v>28921</v>
      </c>
      <c r="R69" s="44">
        <v>29441</v>
      </c>
      <c r="S69" s="44">
        <v>30061</v>
      </c>
      <c r="T69" s="44">
        <v>30700</v>
      </c>
      <c r="U69" s="44">
        <v>31233</v>
      </c>
      <c r="V69" s="44">
        <v>31812</v>
      </c>
      <c r="W69" s="44">
        <v>32384</v>
      </c>
      <c r="X69" s="44">
        <v>32794</v>
      </c>
      <c r="Y69" s="44">
        <v>32992</v>
      </c>
      <c r="Z69" s="44">
        <v>33199</v>
      </c>
      <c r="AA69" s="44">
        <v>33243</v>
      </c>
      <c r="AB69" s="44">
        <v>33147</v>
      </c>
      <c r="AC69" s="44">
        <v>33069</v>
      </c>
      <c r="AD69" s="44">
        <v>32930</v>
      </c>
      <c r="AE69" s="44">
        <v>32603</v>
      </c>
      <c r="AF69" s="44">
        <v>32210</v>
      </c>
      <c r="AG69" s="44">
        <v>31491</v>
      </c>
    </row>
    <row r="70" spans="1:33" ht="12.75">
      <c r="A70" s="42" t="str">
        <f>B10</f>
        <v>Resoc Westhoek</v>
      </c>
      <c r="B70" s="43" t="s">
        <v>270</v>
      </c>
      <c r="C70" s="37">
        <v>25319</v>
      </c>
      <c r="D70" s="37">
        <v>24995</v>
      </c>
      <c r="E70" s="37">
        <v>24596</v>
      </c>
      <c r="F70" s="37">
        <v>24284</v>
      </c>
      <c r="G70" s="37">
        <v>24259</v>
      </c>
      <c r="H70" s="37">
        <v>24216</v>
      </c>
      <c r="I70" s="37">
        <v>24348</v>
      </c>
      <c r="J70" s="37">
        <v>24425</v>
      </c>
      <c r="K70" s="37">
        <v>24618</v>
      </c>
      <c r="L70" s="37">
        <v>24806</v>
      </c>
      <c r="M70" s="37">
        <v>24743</v>
      </c>
      <c r="N70" s="37">
        <v>24941</v>
      </c>
      <c r="O70" s="37">
        <v>25149</v>
      </c>
      <c r="P70" s="37">
        <v>25122</v>
      </c>
      <c r="Q70" s="44">
        <v>25129</v>
      </c>
      <c r="R70" s="44">
        <v>25061</v>
      </c>
      <c r="S70" s="44">
        <v>24916</v>
      </c>
      <c r="T70" s="44">
        <v>24703</v>
      </c>
      <c r="U70" s="44">
        <v>24449</v>
      </c>
      <c r="V70" s="44">
        <v>24157</v>
      </c>
      <c r="W70" s="44">
        <v>23731</v>
      </c>
      <c r="X70" s="44">
        <v>23330</v>
      </c>
      <c r="Y70" s="44">
        <v>22812</v>
      </c>
      <c r="Z70" s="44">
        <v>22330</v>
      </c>
      <c r="AA70" s="44">
        <v>21843</v>
      </c>
      <c r="AB70" s="44">
        <v>21645</v>
      </c>
      <c r="AC70" s="44">
        <v>21521</v>
      </c>
      <c r="AD70" s="44">
        <v>21489</v>
      </c>
      <c r="AE70" s="44">
        <v>21541</v>
      </c>
      <c r="AF70" s="44">
        <v>21667</v>
      </c>
      <c r="AG70" s="44">
        <v>21829</v>
      </c>
    </row>
    <row r="71" spans="1:33" ht="12.75">
      <c r="A71" s="42"/>
      <c r="B71" s="43" t="s">
        <v>271</v>
      </c>
      <c r="C71" s="37">
        <v>22631</v>
      </c>
      <c r="D71" s="37">
        <v>22968</v>
      </c>
      <c r="E71" s="37">
        <v>23450</v>
      </c>
      <c r="F71" s="37">
        <v>23968</v>
      </c>
      <c r="G71" s="37">
        <v>24587</v>
      </c>
      <c r="H71" s="37">
        <v>25168</v>
      </c>
      <c r="I71" s="37">
        <v>25890</v>
      </c>
      <c r="J71" s="37">
        <v>26706</v>
      </c>
      <c r="K71" s="37">
        <v>27579</v>
      </c>
      <c r="L71" s="37">
        <v>28056</v>
      </c>
      <c r="M71" s="37">
        <v>28550</v>
      </c>
      <c r="N71" s="37">
        <v>28941</v>
      </c>
      <c r="O71" s="37">
        <v>29117</v>
      </c>
      <c r="P71" s="37">
        <v>29407</v>
      </c>
      <c r="Q71" s="44">
        <v>29684</v>
      </c>
      <c r="R71" s="44">
        <v>30037</v>
      </c>
      <c r="S71" s="44">
        <v>30568</v>
      </c>
      <c r="T71" s="44">
        <v>31178</v>
      </c>
      <c r="U71" s="44">
        <v>31660</v>
      </c>
      <c r="V71" s="44">
        <v>32143</v>
      </c>
      <c r="W71" s="44">
        <v>32700</v>
      </c>
      <c r="X71" s="44">
        <v>33115</v>
      </c>
      <c r="Y71" s="44">
        <v>33460</v>
      </c>
      <c r="Z71" s="44">
        <v>33425</v>
      </c>
      <c r="AA71" s="44">
        <v>33282</v>
      </c>
      <c r="AB71" s="44">
        <v>33149</v>
      </c>
      <c r="AC71" s="44">
        <v>32967</v>
      </c>
      <c r="AD71" s="44">
        <v>32636</v>
      </c>
      <c r="AE71" s="44">
        <v>32131</v>
      </c>
      <c r="AF71" s="44">
        <v>31545</v>
      </c>
      <c r="AG71" s="44">
        <v>30725</v>
      </c>
    </row>
    <row r="72" spans="1:33" ht="12.75">
      <c r="A72" s="42" t="str">
        <f>B11</f>
        <v>Resoc Z-W-Vlaanderen</v>
      </c>
      <c r="B72" s="43" t="s">
        <v>270</v>
      </c>
      <c r="C72" s="37">
        <v>35817</v>
      </c>
      <c r="D72" s="37">
        <v>35183</v>
      </c>
      <c r="E72" s="37">
        <v>34780</v>
      </c>
      <c r="F72" s="37">
        <v>34393</v>
      </c>
      <c r="G72" s="37">
        <v>34242</v>
      </c>
      <c r="H72" s="37">
        <v>34109</v>
      </c>
      <c r="I72" s="37">
        <v>34158</v>
      </c>
      <c r="J72" s="37">
        <v>34227</v>
      </c>
      <c r="K72" s="37">
        <v>34065</v>
      </c>
      <c r="L72" s="37">
        <v>34184</v>
      </c>
      <c r="M72" s="37">
        <v>34299</v>
      </c>
      <c r="N72" s="37">
        <v>34256</v>
      </c>
      <c r="O72" s="37">
        <v>34484</v>
      </c>
      <c r="P72" s="37">
        <v>34622</v>
      </c>
      <c r="Q72" s="44">
        <v>34762</v>
      </c>
      <c r="R72" s="44">
        <v>34796</v>
      </c>
      <c r="S72" s="44">
        <v>34819</v>
      </c>
      <c r="T72" s="44">
        <v>34626</v>
      </c>
      <c r="U72" s="44">
        <v>34419</v>
      </c>
      <c r="V72" s="44">
        <v>34069</v>
      </c>
      <c r="W72" s="44">
        <v>33560</v>
      </c>
      <c r="X72" s="44">
        <v>33085</v>
      </c>
      <c r="Y72" s="44">
        <v>32470</v>
      </c>
      <c r="Z72" s="44">
        <v>31924</v>
      </c>
      <c r="AA72" s="44">
        <v>31362</v>
      </c>
      <c r="AB72" s="44">
        <v>31060</v>
      </c>
      <c r="AC72" s="44">
        <v>30926</v>
      </c>
      <c r="AD72" s="44">
        <v>30815</v>
      </c>
      <c r="AE72" s="44">
        <v>30818</v>
      </c>
      <c r="AF72" s="44">
        <v>30972</v>
      </c>
      <c r="AG72" s="44">
        <v>31153</v>
      </c>
    </row>
    <row r="73" spans="1:33" ht="12.75">
      <c r="A73" s="42"/>
      <c r="B73" s="43" t="s">
        <v>271</v>
      </c>
      <c r="C73" s="37">
        <v>29842</v>
      </c>
      <c r="D73" s="37">
        <v>30119</v>
      </c>
      <c r="E73" s="37">
        <v>30711</v>
      </c>
      <c r="F73" s="37">
        <v>30861</v>
      </c>
      <c r="G73" s="37">
        <v>31012</v>
      </c>
      <c r="H73" s="37">
        <v>31277</v>
      </c>
      <c r="I73" s="37">
        <v>31812</v>
      </c>
      <c r="J73" s="37">
        <v>32561</v>
      </c>
      <c r="K73" s="37">
        <v>33425</v>
      </c>
      <c r="L73" s="37">
        <v>33850</v>
      </c>
      <c r="M73" s="37">
        <v>34275</v>
      </c>
      <c r="N73" s="37">
        <v>34686</v>
      </c>
      <c r="O73" s="37">
        <v>34942</v>
      </c>
      <c r="P73" s="37">
        <v>35370</v>
      </c>
      <c r="Q73" s="44">
        <v>35808</v>
      </c>
      <c r="R73" s="44">
        <v>36354</v>
      </c>
      <c r="S73" s="44">
        <v>36929</v>
      </c>
      <c r="T73" s="44">
        <v>37608</v>
      </c>
      <c r="U73" s="44">
        <v>38184</v>
      </c>
      <c r="V73" s="44">
        <v>38816</v>
      </c>
      <c r="W73" s="44">
        <v>39584</v>
      </c>
      <c r="X73" s="44">
        <v>39942</v>
      </c>
      <c r="Y73" s="44">
        <v>40071</v>
      </c>
      <c r="Z73" s="44">
        <v>39934</v>
      </c>
      <c r="AA73" s="44">
        <v>39697</v>
      </c>
      <c r="AB73" s="44">
        <v>39387</v>
      </c>
      <c r="AC73" s="44">
        <v>39221</v>
      </c>
      <c r="AD73" s="44">
        <v>38732</v>
      </c>
      <c r="AE73" s="44">
        <v>38109</v>
      </c>
      <c r="AF73" s="44">
        <v>37222</v>
      </c>
      <c r="AG73" s="44">
        <v>36111</v>
      </c>
    </row>
    <row r="74" spans="1:33" ht="12.75">
      <c r="A74" s="42" t="s">
        <v>236</v>
      </c>
      <c r="B74" s="43" t="s">
        <v>273</v>
      </c>
      <c r="C74" s="46">
        <f aca="true" t="shared" si="1" ref="C74:AG74">C60/C61*100</f>
        <v>117.99490384222648</v>
      </c>
      <c r="D74" s="46">
        <f t="shared" si="1"/>
        <v>115.70894783689032</v>
      </c>
      <c r="E74" s="46">
        <f t="shared" si="1"/>
        <v>112.46664561278246</v>
      </c>
      <c r="F74" s="46">
        <f t="shared" si="1"/>
        <v>110.27461716143382</v>
      </c>
      <c r="G74" s="46">
        <f t="shared" si="1"/>
        <v>108.47594508325962</v>
      </c>
      <c r="H74" s="46">
        <f t="shared" si="1"/>
        <v>106.71606720141071</v>
      </c>
      <c r="I74" s="46">
        <f t="shared" si="1"/>
        <v>104.62538210017733</v>
      </c>
      <c r="J74" s="46">
        <f t="shared" si="1"/>
        <v>101.90642343854613</v>
      </c>
      <c r="K74" s="46">
        <f t="shared" si="1"/>
        <v>99.38555206184535</v>
      </c>
      <c r="L74" s="46">
        <f t="shared" si="1"/>
        <v>98.23206260237343</v>
      </c>
      <c r="M74" s="46">
        <f t="shared" si="1"/>
        <v>96.70376392435561</v>
      </c>
      <c r="N74" s="46">
        <f t="shared" si="1"/>
        <v>95.60098866668855</v>
      </c>
      <c r="O74" s="46">
        <f t="shared" si="1"/>
        <v>95.27628598875943</v>
      </c>
      <c r="P74" s="46">
        <f t="shared" si="1"/>
        <v>94.45977920409518</v>
      </c>
      <c r="Q74" s="46">
        <f t="shared" si="1"/>
        <v>93.31899949310109</v>
      </c>
      <c r="R74" s="46">
        <f t="shared" si="1"/>
        <v>91.78924413241104</v>
      </c>
      <c r="S74" s="46">
        <f t="shared" si="1"/>
        <v>90.46690308020081</v>
      </c>
      <c r="T74" s="46">
        <f t="shared" si="1"/>
        <v>88.7828990057802</v>
      </c>
      <c r="U74" s="46">
        <f t="shared" si="1"/>
        <v>87.39314523198952</v>
      </c>
      <c r="V74" s="46">
        <f t="shared" si="1"/>
        <v>85.62148395671329</v>
      </c>
      <c r="W74" s="46">
        <f t="shared" si="1"/>
        <v>83.8042629366702</v>
      </c>
      <c r="X74" s="46">
        <f t="shared" si="1"/>
        <v>82.30463996729002</v>
      </c>
      <c r="Y74" s="46">
        <f t="shared" si="1"/>
        <v>80.914112314998</v>
      </c>
      <c r="Z74" s="46">
        <f t="shared" si="1"/>
        <v>79.94030936506442</v>
      </c>
      <c r="AA74" s="46">
        <f t="shared" si="1"/>
        <v>79.48595126062834</v>
      </c>
      <c r="AB74" s="46">
        <f t="shared" si="1"/>
        <v>79.83066814716373</v>
      </c>
      <c r="AC74" s="46">
        <f t="shared" si="1"/>
        <v>80.25734341300137</v>
      </c>
      <c r="AD74" s="46">
        <f t="shared" si="1"/>
        <v>81.18660965505018</v>
      </c>
      <c r="AE74" s="46">
        <f t="shared" si="1"/>
        <v>82.50060004351717</v>
      </c>
      <c r="AF74" s="46">
        <f t="shared" si="1"/>
        <v>84.6651412077159</v>
      </c>
      <c r="AG74" s="46">
        <f t="shared" si="1"/>
        <v>87.23456144731837</v>
      </c>
    </row>
    <row r="75" spans="1:33" ht="12.75">
      <c r="A75" s="42" t="s">
        <v>272</v>
      </c>
      <c r="B75" s="43" t="s">
        <v>273</v>
      </c>
      <c r="C75" s="46">
        <f aca="true" t="shared" si="2" ref="C75:AG75">C62/C63*100</f>
        <v>111.81976040272734</v>
      </c>
      <c r="D75" s="46">
        <f t="shared" si="2"/>
        <v>108.53689247041048</v>
      </c>
      <c r="E75" s="46">
        <f t="shared" si="2"/>
        <v>104.68958084754243</v>
      </c>
      <c r="F75" s="46">
        <f t="shared" si="2"/>
        <v>102.16228942931356</v>
      </c>
      <c r="G75" s="46">
        <f t="shared" si="2"/>
        <v>100.32019316571308</v>
      </c>
      <c r="H75" s="46">
        <f t="shared" si="2"/>
        <v>98.61457508455385</v>
      </c>
      <c r="I75" s="46">
        <f t="shared" si="2"/>
        <v>96.32514768909996</v>
      </c>
      <c r="J75" s="46">
        <f t="shared" si="2"/>
        <v>93.99151012579681</v>
      </c>
      <c r="K75" s="46">
        <f t="shared" si="2"/>
        <v>91.36945799290677</v>
      </c>
      <c r="L75" s="46">
        <f t="shared" si="2"/>
        <v>90.17730352578407</v>
      </c>
      <c r="M75" s="46">
        <f t="shared" si="2"/>
        <v>89.07515338447261</v>
      </c>
      <c r="N75" s="46">
        <f t="shared" si="2"/>
        <v>88.28416925424978</v>
      </c>
      <c r="O75" s="46">
        <f t="shared" si="2"/>
        <v>88.2918769958141</v>
      </c>
      <c r="P75" s="46">
        <f t="shared" si="2"/>
        <v>88.15184569725263</v>
      </c>
      <c r="Q75" s="46">
        <f t="shared" si="2"/>
        <v>87.29643151722858</v>
      </c>
      <c r="R75" s="46">
        <f t="shared" si="2"/>
        <v>86.00138731239753</v>
      </c>
      <c r="S75" s="46">
        <f t="shared" si="2"/>
        <v>84.55650468078765</v>
      </c>
      <c r="T75" s="46">
        <f t="shared" si="2"/>
        <v>82.59512195121951</v>
      </c>
      <c r="U75" s="46">
        <f t="shared" si="2"/>
        <v>81.01240712688451</v>
      </c>
      <c r="V75" s="46">
        <f t="shared" si="2"/>
        <v>78.99178062737069</v>
      </c>
      <c r="W75" s="46">
        <f t="shared" si="2"/>
        <v>76.65639579923463</v>
      </c>
      <c r="X75" s="46">
        <f t="shared" si="2"/>
        <v>74.80077784638111</v>
      </c>
      <c r="Y75" s="46">
        <f t="shared" si="2"/>
        <v>72.99765646539839</v>
      </c>
      <c r="Z75" s="46">
        <f t="shared" si="2"/>
        <v>71.55697736527428</v>
      </c>
      <c r="AA75" s="46">
        <f t="shared" si="2"/>
        <v>70.59122079509997</v>
      </c>
      <c r="AB75" s="46">
        <f t="shared" si="2"/>
        <v>70.2862709397596</v>
      </c>
      <c r="AC75" s="46">
        <f t="shared" si="2"/>
        <v>70.29552976273715</v>
      </c>
      <c r="AD75" s="46">
        <f t="shared" si="2"/>
        <v>70.74573500267573</v>
      </c>
      <c r="AE75" s="46">
        <f t="shared" si="2"/>
        <v>71.74897254349914</v>
      </c>
      <c r="AF75" s="46">
        <f t="shared" si="2"/>
        <v>73.55145645243717</v>
      </c>
      <c r="AG75" s="46">
        <f t="shared" si="2"/>
        <v>75.8840094660664</v>
      </c>
    </row>
    <row r="76" spans="1:33" ht="12.75">
      <c r="A76" s="42" t="str">
        <f>A64</f>
        <v>Resoc Brugge</v>
      </c>
      <c r="B76" s="43" t="s">
        <v>273</v>
      </c>
      <c r="C76" s="46">
        <f aca="true" t="shared" si="3" ref="C76:AG76">C64/C65*100</f>
        <v>107.74527785822312</v>
      </c>
      <c r="D76" s="46">
        <f t="shared" si="3"/>
        <v>104.0908369064634</v>
      </c>
      <c r="E76" s="46">
        <f t="shared" si="3"/>
        <v>99.76760039662865</v>
      </c>
      <c r="F76" s="46">
        <f t="shared" si="3"/>
        <v>96.72726163606417</v>
      </c>
      <c r="G76" s="46">
        <f t="shared" si="3"/>
        <v>94.39482045440921</v>
      </c>
      <c r="H76" s="46">
        <f t="shared" si="3"/>
        <v>92.38631008482564</v>
      </c>
      <c r="I76" s="46">
        <f t="shared" si="3"/>
        <v>89.13727059630668</v>
      </c>
      <c r="J76" s="46">
        <f t="shared" si="3"/>
        <v>86.58590921748817</v>
      </c>
      <c r="K76" s="46">
        <f t="shared" si="3"/>
        <v>83.86790404862694</v>
      </c>
      <c r="L76" s="46">
        <f t="shared" si="3"/>
        <v>81.88799400636823</v>
      </c>
      <c r="M76" s="46">
        <f t="shared" si="3"/>
        <v>80.84587661649354</v>
      </c>
      <c r="N76" s="46">
        <f t="shared" si="3"/>
        <v>80.16841336878878</v>
      </c>
      <c r="O76" s="46">
        <f t="shared" si="3"/>
        <v>80.51604880702573</v>
      </c>
      <c r="P76" s="46">
        <f t="shared" si="3"/>
        <v>81.46909801702631</v>
      </c>
      <c r="Q76" s="46">
        <f t="shared" si="3"/>
        <v>80.3848699282187</v>
      </c>
      <c r="R76" s="46">
        <f t="shared" si="3"/>
        <v>78.95291637385805</v>
      </c>
      <c r="S76" s="46">
        <f t="shared" si="3"/>
        <v>77.84664204080622</v>
      </c>
      <c r="T76" s="46">
        <f t="shared" si="3"/>
        <v>76.00653945634669</v>
      </c>
      <c r="U76" s="46">
        <f t="shared" si="3"/>
        <v>74.90109996140487</v>
      </c>
      <c r="V76" s="46">
        <f t="shared" si="3"/>
        <v>73.24452901998097</v>
      </c>
      <c r="W76" s="46">
        <f t="shared" si="3"/>
        <v>71.34497426617472</v>
      </c>
      <c r="X76" s="46">
        <f t="shared" si="3"/>
        <v>70.00936987584915</v>
      </c>
      <c r="Y76" s="46">
        <f t="shared" si="3"/>
        <v>68.40739008419084</v>
      </c>
      <c r="Z76" s="46">
        <f t="shared" si="3"/>
        <v>66.79070420557467</v>
      </c>
      <c r="AA76" s="46">
        <f t="shared" si="3"/>
        <v>66.11243258519582</v>
      </c>
      <c r="AB76" s="46">
        <f t="shared" si="3"/>
        <v>65.88260425814721</v>
      </c>
      <c r="AC76" s="46">
        <f t="shared" si="3"/>
        <v>65.87521498184597</v>
      </c>
      <c r="AD76" s="46">
        <f t="shared" si="3"/>
        <v>66.18175677305734</v>
      </c>
      <c r="AE76" s="46">
        <f t="shared" si="3"/>
        <v>66.95984516255481</v>
      </c>
      <c r="AF76" s="46">
        <f t="shared" si="3"/>
        <v>68.490887242139</v>
      </c>
      <c r="AG76" s="46">
        <f t="shared" si="3"/>
        <v>70.44585333299109</v>
      </c>
    </row>
    <row r="77" spans="1:33" ht="12.75">
      <c r="A77" s="42" t="str">
        <f>A66</f>
        <v>Resoc Oostende</v>
      </c>
      <c r="B77" s="43" t="s">
        <v>273</v>
      </c>
      <c r="C77" s="46">
        <f aca="true" t="shared" si="4" ref="C77:AG77">C66/C67*100</f>
        <v>93.06203358208955</v>
      </c>
      <c r="D77" s="46">
        <f t="shared" si="4"/>
        <v>89.59931310818547</v>
      </c>
      <c r="E77" s="46">
        <f t="shared" si="4"/>
        <v>85.56592247028767</v>
      </c>
      <c r="F77" s="46">
        <f t="shared" si="4"/>
        <v>83.12959757680657</v>
      </c>
      <c r="G77" s="46">
        <f t="shared" si="4"/>
        <v>82.10245464247599</v>
      </c>
      <c r="H77" s="46">
        <f t="shared" si="4"/>
        <v>80.47731445056387</v>
      </c>
      <c r="I77" s="46">
        <f t="shared" si="4"/>
        <v>78.33665593211676</v>
      </c>
      <c r="J77" s="46">
        <f t="shared" si="4"/>
        <v>75.95305025398234</v>
      </c>
      <c r="K77" s="46">
        <f t="shared" si="4"/>
        <v>73.94104178591871</v>
      </c>
      <c r="L77" s="46">
        <f t="shared" si="4"/>
        <v>73.48417558786406</v>
      </c>
      <c r="M77" s="46">
        <f t="shared" si="4"/>
        <v>73.28975232483197</v>
      </c>
      <c r="N77" s="46">
        <f t="shared" si="4"/>
        <v>72.50952640174198</v>
      </c>
      <c r="O77" s="46">
        <f t="shared" si="4"/>
        <v>72.66549660231313</v>
      </c>
      <c r="P77" s="46">
        <f t="shared" si="4"/>
        <v>72.19420768441252</v>
      </c>
      <c r="Q77" s="46">
        <f t="shared" si="4"/>
        <v>72.05921226539783</v>
      </c>
      <c r="R77" s="46">
        <f t="shared" si="4"/>
        <v>71.77348934683899</v>
      </c>
      <c r="S77" s="46">
        <f t="shared" si="4"/>
        <v>70.66281426538445</v>
      </c>
      <c r="T77" s="46">
        <f t="shared" si="4"/>
        <v>69.66683664796872</v>
      </c>
      <c r="U77" s="46">
        <f t="shared" si="4"/>
        <v>68.68572388028376</v>
      </c>
      <c r="V77" s="46">
        <f t="shared" si="4"/>
        <v>66.74937965260546</v>
      </c>
      <c r="W77" s="46">
        <f t="shared" si="4"/>
        <v>65.1978417266187</v>
      </c>
      <c r="X77" s="46">
        <f t="shared" si="4"/>
        <v>63.571370870021816</v>
      </c>
      <c r="Y77" s="46">
        <f t="shared" si="4"/>
        <v>62.1851448837303</v>
      </c>
      <c r="Z77" s="46">
        <f t="shared" si="4"/>
        <v>60.84749859018771</v>
      </c>
      <c r="AA77" s="46">
        <f t="shared" si="4"/>
        <v>60.0145725388601</v>
      </c>
      <c r="AB77" s="46">
        <f t="shared" si="4"/>
        <v>59.642929600324614</v>
      </c>
      <c r="AC77" s="46">
        <f t="shared" si="4"/>
        <v>59.68248785862955</v>
      </c>
      <c r="AD77" s="46">
        <f t="shared" si="4"/>
        <v>60.16956128076385</v>
      </c>
      <c r="AE77" s="46">
        <f t="shared" si="4"/>
        <v>60.84545795639305</v>
      </c>
      <c r="AF77" s="46">
        <f t="shared" si="4"/>
        <v>62.6199309197902</v>
      </c>
      <c r="AG77" s="46">
        <f t="shared" si="4"/>
        <v>64.37349661054013</v>
      </c>
    </row>
    <row r="78" spans="1:33" ht="12.75">
      <c r="A78" s="42" t="str">
        <f>A68</f>
        <v>Resoc Roeselare-Tielt</v>
      </c>
      <c r="B78" s="43" t="s">
        <v>273</v>
      </c>
      <c r="C78" s="46">
        <f aca="true" t="shared" si="5" ref="C78:AG78">C68/C69*100</f>
        <v>119.96216085661379</v>
      </c>
      <c r="D78" s="46">
        <f t="shared" si="5"/>
        <v>117.12345185777066</v>
      </c>
      <c r="E78" s="46">
        <f t="shared" si="5"/>
        <v>113.94408230581952</v>
      </c>
      <c r="F78" s="46">
        <f t="shared" si="5"/>
        <v>112.48288542033407</v>
      </c>
      <c r="G78" s="46">
        <f t="shared" si="5"/>
        <v>110.71484253196134</v>
      </c>
      <c r="H78" s="46">
        <f t="shared" si="5"/>
        <v>109.95751977863517</v>
      </c>
      <c r="I78" s="46">
        <f t="shared" si="5"/>
        <v>108.33816313125459</v>
      </c>
      <c r="J78" s="46">
        <f t="shared" si="5"/>
        <v>106.77869660875503</v>
      </c>
      <c r="K78" s="46">
        <f t="shared" si="5"/>
        <v>104.25926612992988</v>
      </c>
      <c r="L78" s="46">
        <f t="shared" si="5"/>
        <v>103.05379979420843</v>
      </c>
      <c r="M78" s="46">
        <f t="shared" si="5"/>
        <v>101.6324898196626</v>
      </c>
      <c r="N78" s="46">
        <f t="shared" si="5"/>
        <v>101.02934343614854</v>
      </c>
      <c r="O78" s="46">
        <f t="shared" si="5"/>
        <v>100.32564066260797</v>
      </c>
      <c r="P78" s="46">
        <f t="shared" si="5"/>
        <v>100.50717033927947</v>
      </c>
      <c r="Q78" s="46">
        <f t="shared" si="5"/>
        <v>99.2427647730023</v>
      </c>
      <c r="R78" s="46">
        <f t="shared" si="5"/>
        <v>97.23514826262695</v>
      </c>
      <c r="S78" s="46">
        <f t="shared" si="5"/>
        <v>95.42264063071754</v>
      </c>
      <c r="T78" s="46">
        <f t="shared" si="5"/>
        <v>93.10749185667753</v>
      </c>
      <c r="U78" s="46">
        <f t="shared" si="5"/>
        <v>91.20801716133576</v>
      </c>
      <c r="V78" s="46">
        <f t="shared" si="5"/>
        <v>89.05758833144726</v>
      </c>
      <c r="W78" s="46">
        <f t="shared" si="5"/>
        <v>86.4840662055336</v>
      </c>
      <c r="X78" s="46">
        <f t="shared" si="5"/>
        <v>84.12514484356895</v>
      </c>
      <c r="Y78" s="46">
        <f t="shared" si="5"/>
        <v>82.2108389912706</v>
      </c>
      <c r="Z78" s="46">
        <f t="shared" si="5"/>
        <v>80.39699990963584</v>
      </c>
      <c r="AA78" s="46">
        <f t="shared" si="5"/>
        <v>79.09334295942003</v>
      </c>
      <c r="AB78" s="46">
        <f t="shared" si="5"/>
        <v>78.60138172383625</v>
      </c>
      <c r="AC78" s="46">
        <f t="shared" si="5"/>
        <v>78.60836432913</v>
      </c>
      <c r="AD78" s="46">
        <f t="shared" si="5"/>
        <v>78.78530215608868</v>
      </c>
      <c r="AE78" s="46">
        <f t="shared" si="5"/>
        <v>79.74726252185381</v>
      </c>
      <c r="AF78" s="46">
        <f t="shared" si="5"/>
        <v>81.39087239987582</v>
      </c>
      <c r="AG78" s="46">
        <f t="shared" si="5"/>
        <v>83.77949255342796</v>
      </c>
    </row>
    <row r="79" spans="1:33" ht="12.75">
      <c r="A79" s="42" t="str">
        <f>A70</f>
        <v>Resoc Westhoek</v>
      </c>
      <c r="B79" s="43" t="s">
        <v>273</v>
      </c>
      <c r="C79" s="46">
        <f aca="true" t="shared" si="6" ref="C79:AG79">C70/C71*100</f>
        <v>111.87751314568513</v>
      </c>
      <c r="D79" s="46">
        <f t="shared" si="6"/>
        <v>108.82532218739117</v>
      </c>
      <c r="E79" s="46">
        <f t="shared" si="6"/>
        <v>104.88699360341151</v>
      </c>
      <c r="F79" s="46">
        <f t="shared" si="6"/>
        <v>101.31842456608813</v>
      </c>
      <c r="G79" s="46">
        <f t="shared" si="6"/>
        <v>98.6659616870704</v>
      </c>
      <c r="H79" s="46">
        <f t="shared" si="6"/>
        <v>96.21741894469167</v>
      </c>
      <c r="I79" s="46">
        <f t="shared" si="6"/>
        <v>94.04403244495944</v>
      </c>
      <c r="J79" s="46">
        <f t="shared" si="6"/>
        <v>91.45884819890662</v>
      </c>
      <c r="K79" s="46">
        <f t="shared" si="6"/>
        <v>89.26357010769064</v>
      </c>
      <c r="L79" s="46">
        <f t="shared" si="6"/>
        <v>88.4160250926718</v>
      </c>
      <c r="M79" s="46">
        <f t="shared" si="6"/>
        <v>86.66549912434326</v>
      </c>
      <c r="N79" s="46">
        <f t="shared" si="6"/>
        <v>86.17877751287102</v>
      </c>
      <c r="O79" s="46">
        <f t="shared" si="6"/>
        <v>86.37222241302332</v>
      </c>
      <c r="P79" s="46">
        <f t="shared" si="6"/>
        <v>85.42863943958922</v>
      </c>
      <c r="Q79" s="46">
        <f t="shared" si="6"/>
        <v>84.65503301441855</v>
      </c>
      <c r="R79" s="46">
        <f t="shared" si="6"/>
        <v>83.43376502313814</v>
      </c>
      <c r="S79" s="46">
        <f t="shared" si="6"/>
        <v>81.51007589636221</v>
      </c>
      <c r="T79" s="46">
        <f t="shared" si="6"/>
        <v>79.23215087561742</v>
      </c>
      <c r="U79" s="46">
        <f t="shared" si="6"/>
        <v>77.2236260265319</v>
      </c>
      <c r="V79" s="46">
        <f t="shared" si="6"/>
        <v>75.1547770898796</v>
      </c>
      <c r="W79" s="46">
        <f t="shared" si="6"/>
        <v>72.57186544342508</v>
      </c>
      <c r="X79" s="46">
        <f t="shared" si="6"/>
        <v>70.45145704363581</v>
      </c>
      <c r="Y79" s="46">
        <f t="shared" si="6"/>
        <v>68.17692767483562</v>
      </c>
      <c r="Z79" s="46">
        <f t="shared" si="6"/>
        <v>66.80628272251309</v>
      </c>
      <c r="AA79" s="46">
        <f t="shared" si="6"/>
        <v>65.63007030827475</v>
      </c>
      <c r="AB79" s="46">
        <f t="shared" si="6"/>
        <v>65.29608736311803</v>
      </c>
      <c r="AC79" s="46">
        <f t="shared" si="6"/>
        <v>65.28043194709862</v>
      </c>
      <c r="AD79" s="46">
        <f t="shared" si="6"/>
        <v>65.84446623360705</v>
      </c>
      <c r="AE79" s="46">
        <f t="shared" si="6"/>
        <v>67.04117518906975</v>
      </c>
      <c r="AF79" s="46">
        <f t="shared" si="6"/>
        <v>68.68600412109684</v>
      </c>
      <c r="AG79" s="46">
        <f t="shared" si="6"/>
        <v>71.04637917005697</v>
      </c>
    </row>
    <row r="80" spans="1:33" ht="12.75">
      <c r="A80" s="42" t="str">
        <f>A72</f>
        <v>Resoc Z-W-Vlaanderen</v>
      </c>
      <c r="B80" s="43" t="s">
        <v>273</v>
      </c>
      <c r="C80" s="46">
        <f aca="true" t="shared" si="7" ref="C80:AG80">C72/C73*100</f>
        <v>120.02211648012869</v>
      </c>
      <c r="D80" s="46">
        <f t="shared" si="7"/>
        <v>116.81330721471497</v>
      </c>
      <c r="E80" s="46">
        <f t="shared" si="7"/>
        <v>113.24932434632542</v>
      </c>
      <c r="F80" s="46">
        <f t="shared" si="7"/>
        <v>111.44486568808529</v>
      </c>
      <c r="G80" s="46">
        <f t="shared" si="7"/>
        <v>110.41532310073521</v>
      </c>
      <c r="H80" s="46">
        <f t="shared" si="7"/>
        <v>109.0545768456054</v>
      </c>
      <c r="I80" s="46">
        <f t="shared" si="7"/>
        <v>107.37457563183703</v>
      </c>
      <c r="J80" s="46">
        <f t="shared" si="7"/>
        <v>105.11655047449402</v>
      </c>
      <c r="K80" s="46">
        <f t="shared" si="7"/>
        <v>101.91473448017952</v>
      </c>
      <c r="L80" s="46">
        <f t="shared" si="7"/>
        <v>100.98670605612998</v>
      </c>
      <c r="M80" s="46">
        <f t="shared" si="7"/>
        <v>100.07002188183807</v>
      </c>
      <c r="N80" s="46">
        <f t="shared" si="7"/>
        <v>98.76030675200369</v>
      </c>
      <c r="O80" s="46">
        <f t="shared" si="7"/>
        <v>98.68925648217045</v>
      </c>
      <c r="P80" s="46">
        <f t="shared" si="7"/>
        <v>97.88521345773255</v>
      </c>
      <c r="Q80" s="46">
        <f t="shared" si="7"/>
        <v>97.07886505808759</v>
      </c>
      <c r="R80" s="46">
        <f t="shared" si="7"/>
        <v>95.71436430654123</v>
      </c>
      <c r="S80" s="46">
        <f t="shared" si="7"/>
        <v>94.28633323404371</v>
      </c>
      <c r="T80" s="46">
        <f t="shared" si="7"/>
        <v>92.07083599234205</v>
      </c>
      <c r="U80" s="46">
        <f t="shared" si="7"/>
        <v>90.13984915147705</v>
      </c>
      <c r="V80" s="46">
        <f t="shared" si="7"/>
        <v>87.77050700741962</v>
      </c>
      <c r="W80" s="46">
        <f t="shared" si="7"/>
        <v>84.78172999191592</v>
      </c>
      <c r="X80" s="46">
        <f t="shared" si="7"/>
        <v>82.8326072805568</v>
      </c>
      <c r="Y80" s="46">
        <f t="shared" si="7"/>
        <v>81.03116967382896</v>
      </c>
      <c r="Z80" s="46">
        <f t="shared" si="7"/>
        <v>79.94190414183403</v>
      </c>
      <c r="AA80" s="46">
        <f t="shared" si="7"/>
        <v>79.00345114240372</v>
      </c>
      <c r="AB80" s="46">
        <f t="shared" si="7"/>
        <v>78.85850661385736</v>
      </c>
      <c r="AC80" s="46">
        <f t="shared" si="7"/>
        <v>78.85061574156703</v>
      </c>
      <c r="AD80" s="46">
        <f t="shared" si="7"/>
        <v>79.55953733347103</v>
      </c>
      <c r="AE80" s="46">
        <f t="shared" si="7"/>
        <v>80.8680364218426</v>
      </c>
      <c r="AF80" s="46">
        <f t="shared" si="7"/>
        <v>83.20885497823868</v>
      </c>
      <c r="AG80" s="46">
        <f t="shared" si="7"/>
        <v>86.2701116003434</v>
      </c>
    </row>
    <row r="85" spans="2:33" ht="12.75">
      <c r="B85" s="41"/>
      <c r="C85" s="34" t="s">
        <v>227</v>
      </c>
      <c r="D85" s="34" t="s">
        <v>243</v>
      </c>
      <c r="E85" s="34" t="s">
        <v>244</v>
      </c>
      <c r="F85" s="34" t="s">
        <v>245</v>
      </c>
      <c r="G85" s="34" t="s">
        <v>246</v>
      </c>
      <c r="H85" s="34" t="s">
        <v>247</v>
      </c>
      <c r="I85" s="34" t="s">
        <v>248</v>
      </c>
      <c r="J85" s="34" t="s">
        <v>249</v>
      </c>
      <c r="K85" s="34" t="s">
        <v>228</v>
      </c>
      <c r="L85" s="34" t="s">
        <v>229</v>
      </c>
      <c r="M85" s="34" t="s">
        <v>230</v>
      </c>
      <c r="N85" s="34" t="s">
        <v>250</v>
      </c>
      <c r="O85" s="34" t="s">
        <v>251</v>
      </c>
      <c r="P85" s="34" t="s">
        <v>252</v>
      </c>
      <c r="Q85" s="34" t="s">
        <v>253</v>
      </c>
      <c r="R85" s="34" t="s">
        <v>254</v>
      </c>
      <c r="S85" s="34" t="s">
        <v>255</v>
      </c>
      <c r="T85" s="34" t="s">
        <v>256</v>
      </c>
      <c r="U85" s="34" t="s">
        <v>257</v>
      </c>
      <c r="V85" s="34" t="s">
        <v>258</v>
      </c>
      <c r="W85" s="34" t="s">
        <v>259</v>
      </c>
      <c r="X85" s="34" t="s">
        <v>260</v>
      </c>
      <c r="Y85" s="34" t="s">
        <v>261</v>
      </c>
      <c r="Z85" s="34" t="s">
        <v>262</v>
      </c>
      <c r="AA85" s="34" t="s">
        <v>263</v>
      </c>
      <c r="AB85" s="34" t="s">
        <v>264</v>
      </c>
      <c r="AC85" s="34" t="s">
        <v>265</v>
      </c>
      <c r="AD85" s="34" t="s">
        <v>266</v>
      </c>
      <c r="AE85" s="34" t="s">
        <v>267</v>
      </c>
      <c r="AF85" s="34" t="s">
        <v>268</v>
      </c>
      <c r="AG85" s="34" t="s">
        <v>269</v>
      </c>
    </row>
    <row r="86" spans="1:33" ht="12.75">
      <c r="A86" s="42" t="s">
        <v>236</v>
      </c>
      <c r="B86" s="43" t="s">
        <v>46</v>
      </c>
      <c r="C86" s="37">
        <v>2686031</v>
      </c>
      <c r="D86" s="37">
        <v>2686175</v>
      </c>
      <c r="E86" s="37">
        <v>2682947</v>
      </c>
      <c r="F86" s="37">
        <v>2686311</v>
      </c>
      <c r="G86" s="37">
        <v>2698610</v>
      </c>
      <c r="H86" s="37">
        <v>2720247</v>
      </c>
      <c r="I86" s="37">
        <v>2746914</v>
      </c>
      <c r="J86" s="37">
        <v>2781472</v>
      </c>
      <c r="K86" s="37">
        <v>2815567</v>
      </c>
      <c r="L86" s="37">
        <v>2851033</v>
      </c>
      <c r="M86" s="37">
        <v>2883603</v>
      </c>
      <c r="N86" s="37">
        <v>2916575</v>
      </c>
      <c r="O86" s="37">
        <v>2945652</v>
      </c>
      <c r="P86" s="37">
        <v>2970960</v>
      </c>
      <c r="Q86" s="44">
        <v>2998689</v>
      </c>
      <c r="R86" s="44">
        <v>3031308</v>
      </c>
      <c r="S86" s="44">
        <v>3066386</v>
      </c>
      <c r="T86" s="44">
        <v>3101529</v>
      </c>
      <c r="U86" s="44">
        <v>3137520</v>
      </c>
      <c r="V86" s="44">
        <v>3176254</v>
      </c>
      <c r="W86" s="44">
        <v>3218109</v>
      </c>
      <c r="X86" s="44">
        <v>3259196</v>
      </c>
      <c r="Y86" s="44">
        <v>3302713</v>
      </c>
      <c r="Z86" s="44">
        <v>3346414</v>
      </c>
      <c r="AA86" s="44">
        <v>3390143</v>
      </c>
      <c r="AB86" s="44">
        <v>3431792</v>
      </c>
      <c r="AC86" s="44">
        <v>3467966</v>
      </c>
      <c r="AD86" s="44">
        <v>3499124</v>
      </c>
      <c r="AE86" s="44">
        <v>3525772</v>
      </c>
      <c r="AF86" s="44">
        <v>3548415</v>
      </c>
      <c r="AG86" s="44">
        <v>3570623</v>
      </c>
    </row>
    <row r="87" spans="1:33" ht="12.75">
      <c r="A87" s="42"/>
      <c r="B87" s="43" t="s">
        <v>47</v>
      </c>
      <c r="C87" s="37">
        <v>3254220</v>
      </c>
      <c r="D87" s="37">
        <v>3266377</v>
      </c>
      <c r="E87" s="37">
        <v>3289834</v>
      </c>
      <c r="F87" s="37">
        <v>3309242</v>
      </c>
      <c r="G87" s="37">
        <v>3317414</v>
      </c>
      <c r="H87" s="37">
        <v>3322914</v>
      </c>
      <c r="I87" s="37">
        <v>3331686</v>
      </c>
      <c r="J87" s="37">
        <v>3335968</v>
      </c>
      <c r="K87" s="37">
        <v>3346033</v>
      </c>
      <c r="L87" s="37">
        <v>3357844</v>
      </c>
      <c r="M87" s="37">
        <v>3368380</v>
      </c>
      <c r="N87" s="37">
        <v>3390063</v>
      </c>
      <c r="O87" s="37">
        <v>3405113</v>
      </c>
      <c r="P87" s="37">
        <v>3410899</v>
      </c>
      <c r="Q87" s="44">
        <v>3414220</v>
      </c>
      <c r="R87" s="44">
        <v>3412855</v>
      </c>
      <c r="S87" s="44">
        <v>3408694</v>
      </c>
      <c r="T87" s="44">
        <v>3402140</v>
      </c>
      <c r="U87" s="44">
        <v>3393052</v>
      </c>
      <c r="V87" s="44">
        <v>3380225</v>
      </c>
      <c r="W87" s="44">
        <v>3363717</v>
      </c>
      <c r="X87" s="44">
        <v>3347869</v>
      </c>
      <c r="Y87" s="44">
        <v>3328673</v>
      </c>
      <c r="Z87" s="44">
        <v>3308214</v>
      </c>
      <c r="AA87" s="44">
        <v>3286594</v>
      </c>
      <c r="AB87" s="44">
        <v>3265935</v>
      </c>
      <c r="AC87" s="44">
        <v>3249659</v>
      </c>
      <c r="AD87" s="44">
        <v>3237320</v>
      </c>
      <c r="AE87" s="44">
        <v>3228496</v>
      </c>
      <c r="AF87" s="44">
        <v>3222718</v>
      </c>
      <c r="AG87" s="44">
        <v>3216512</v>
      </c>
    </row>
    <row r="88" spans="1:33" ht="12.75">
      <c r="A88" s="42" t="s">
        <v>272</v>
      </c>
      <c r="B88" s="43" t="s">
        <v>46</v>
      </c>
      <c r="C88" s="47">
        <v>528881</v>
      </c>
      <c r="D88" s="47">
        <v>528780</v>
      </c>
      <c r="E88" s="47">
        <v>528380</v>
      </c>
      <c r="F88" s="47">
        <v>528242</v>
      </c>
      <c r="G88" s="47">
        <v>529954</v>
      </c>
      <c r="H88" s="47">
        <v>533225</v>
      </c>
      <c r="I88" s="47">
        <v>537412</v>
      </c>
      <c r="J88" s="47">
        <v>542810</v>
      </c>
      <c r="K88" s="47">
        <v>548014</v>
      </c>
      <c r="L88" s="47">
        <v>553275</v>
      </c>
      <c r="M88" s="37">
        <v>557519</v>
      </c>
      <c r="N88" s="37">
        <v>561746</v>
      </c>
      <c r="O88" s="37">
        <v>565221</v>
      </c>
      <c r="P88" s="37">
        <v>568092</v>
      </c>
      <c r="Q88" s="44">
        <v>569679</v>
      </c>
      <c r="R88" s="44">
        <v>572581</v>
      </c>
      <c r="S88" s="44">
        <v>576585</v>
      </c>
      <c r="T88" s="44">
        <v>580719</v>
      </c>
      <c r="U88" s="44">
        <v>584987</v>
      </c>
      <c r="V88" s="44">
        <v>589943</v>
      </c>
      <c r="W88" s="44">
        <v>595668</v>
      </c>
      <c r="X88" s="44">
        <v>601367</v>
      </c>
      <c r="Y88" s="44">
        <v>607795</v>
      </c>
      <c r="Z88" s="44">
        <v>614473</v>
      </c>
      <c r="AA88" s="44">
        <v>621322</v>
      </c>
      <c r="AB88" s="44">
        <v>628216</v>
      </c>
      <c r="AC88" s="44">
        <v>633951</v>
      </c>
      <c r="AD88" s="44">
        <v>638764</v>
      </c>
      <c r="AE88" s="44">
        <v>642622</v>
      </c>
      <c r="AF88" s="44">
        <v>645550</v>
      </c>
      <c r="AG88" s="44">
        <v>648688</v>
      </c>
    </row>
    <row r="89" spans="1:33" ht="12.75">
      <c r="A89" s="42"/>
      <c r="B89" s="43" t="s">
        <v>47</v>
      </c>
      <c r="C89" s="47">
        <v>599893</v>
      </c>
      <c r="D89" s="47">
        <v>601260</v>
      </c>
      <c r="E89" s="47">
        <v>603895</v>
      </c>
      <c r="F89" s="47">
        <v>605689</v>
      </c>
      <c r="G89" s="47">
        <v>605848</v>
      </c>
      <c r="H89" s="47">
        <v>605278</v>
      </c>
      <c r="I89" s="47">
        <v>604454</v>
      </c>
      <c r="J89" s="47">
        <v>603068</v>
      </c>
      <c r="K89" s="47">
        <v>602473</v>
      </c>
      <c r="L89" s="47">
        <v>602015</v>
      </c>
      <c r="M89" s="37">
        <v>601847</v>
      </c>
      <c r="N89" s="37">
        <v>603221</v>
      </c>
      <c r="O89" s="37">
        <v>604769</v>
      </c>
      <c r="P89" s="37">
        <v>604927</v>
      </c>
      <c r="Q89" s="44">
        <v>603899</v>
      </c>
      <c r="R89" s="44">
        <v>601797</v>
      </c>
      <c r="S89" s="44">
        <v>598881</v>
      </c>
      <c r="T89" s="44">
        <v>595538</v>
      </c>
      <c r="U89" s="44">
        <v>591903</v>
      </c>
      <c r="V89" s="44">
        <v>587609</v>
      </c>
      <c r="W89" s="44">
        <v>582643</v>
      </c>
      <c r="X89" s="44">
        <v>577880</v>
      </c>
      <c r="Y89" s="44">
        <v>572360</v>
      </c>
      <c r="Z89" s="44">
        <v>566523</v>
      </c>
      <c r="AA89" s="44">
        <v>560423</v>
      </c>
      <c r="AB89" s="44">
        <v>554183</v>
      </c>
      <c r="AC89" s="44">
        <v>549006</v>
      </c>
      <c r="AD89" s="44">
        <v>544617</v>
      </c>
      <c r="AE89" s="44">
        <v>541066</v>
      </c>
      <c r="AF89" s="44">
        <v>538339</v>
      </c>
      <c r="AG89" s="44">
        <v>535321</v>
      </c>
    </row>
    <row r="90" spans="1:33" ht="12.75">
      <c r="A90" s="42" t="str">
        <f>B7</f>
        <v>Resoc Brugge</v>
      </c>
      <c r="B90" s="43" t="s">
        <v>46</v>
      </c>
      <c r="C90" s="37">
        <v>124601</v>
      </c>
      <c r="D90" s="37">
        <v>124776</v>
      </c>
      <c r="E90" s="37">
        <v>124736</v>
      </c>
      <c r="F90" s="37">
        <v>124833</v>
      </c>
      <c r="G90" s="37">
        <v>125535</v>
      </c>
      <c r="H90" s="37">
        <v>126480</v>
      </c>
      <c r="I90" s="37">
        <v>127716</v>
      </c>
      <c r="J90" s="37">
        <v>128917</v>
      </c>
      <c r="K90" s="37">
        <v>130399</v>
      </c>
      <c r="L90" s="37">
        <v>131654</v>
      </c>
      <c r="M90" s="37">
        <v>132729</v>
      </c>
      <c r="N90" s="37">
        <v>133942</v>
      </c>
      <c r="O90" s="37">
        <v>134979</v>
      </c>
      <c r="P90" s="37">
        <v>135850</v>
      </c>
      <c r="Q90" s="44">
        <v>136187</v>
      </c>
      <c r="R90" s="44">
        <v>136793</v>
      </c>
      <c r="S90" s="44">
        <v>137655</v>
      </c>
      <c r="T90" s="44">
        <v>138600</v>
      </c>
      <c r="U90" s="44">
        <v>139422</v>
      </c>
      <c r="V90" s="44">
        <v>140550</v>
      </c>
      <c r="W90" s="44">
        <v>141980</v>
      </c>
      <c r="X90" s="44">
        <v>143445</v>
      </c>
      <c r="Y90" s="44">
        <v>145067</v>
      </c>
      <c r="Z90" s="44">
        <v>146753</v>
      </c>
      <c r="AA90" s="44">
        <v>148361</v>
      </c>
      <c r="AB90" s="44">
        <v>149964</v>
      </c>
      <c r="AC90" s="44">
        <v>151264</v>
      </c>
      <c r="AD90" s="44">
        <v>152474</v>
      </c>
      <c r="AE90" s="44">
        <v>153448</v>
      </c>
      <c r="AF90" s="44">
        <v>154227</v>
      </c>
      <c r="AG90" s="44">
        <v>155049</v>
      </c>
    </row>
    <row r="91" spans="1:33" ht="12.75">
      <c r="A91" s="42"/>
      <c r="B91" s="43" t="s">
        <v>47</v>
      </c>
      <c r="C91" s="37">
        <v>146265</v>
      </c>
      <c r="D91" s="37">
        <v>146661</v>
      </c>
      <c r="E91" s="37">
        <v>147275</v>
      </c>
      <c r="F91" s="37">
        <v>147472</v>
      </c>
      <c r="G91" s="37">
        <v>147452</v>
      </c>
      <c r="H91" s="37">
        <v>147133</v>
      </c>
      <c r="I91" s="37">
        <v>146719</v>
      </c>
      <c r="J91" s="37">
        <v>145855</v>
      </c>
      <c r="K91" s="37">
        <v>145200</v>
      </c>
      <c r="L91" s="37">
        <v>144320</v>
      </c>
      <c r="M91" s="37">
        <v>143584</v>
      </c>
      <c r="N91" s="37">
        <v>143401</v>
      </c>
      <c r="O91" s="37">
        <v>143507</v>
      </c>
      <c r="P91" s="37">
        <v>143640</v>
      </c>
      <c r="Q91" s="44">
        <v>143092</v>
      </c>
      <c r="R91" s="44">
        <v>142311</v>
      </c>
      <c r="S91" s="44">
        <v>141277</v>
      </c>
      <c r="T91" s="44">
        <v>140162</v>
      </c>
      <c r="U91" s="44">
        <v>139198</v>
      </c>
      <c r="V91" s="44">
        <v>137978</v>
      </c>
      <c r="W91" s="44">
        <v>136520</v>
      </c>
      <c r="X91" s="44">
        <v>135104</v>
      </c>
      <c r="Y91" s="44">
        <v>133524</v>
      </c>
      <c r="Z91" s="44">
        <v>131877</v>
      </c>
      <c r="AA91" s="44">
        <v>130297</v>
      </c>
      <c r="AB91" s="44">
        <v>128707</v>
      </c>
      <c r="AC91" s="44">
        <v>127411</v>
      </c>
      <c r="AD91" s="44">
        <v>126171</v>
      </c>
      <c r="AE91" s="44">
        <v>125142</v>
      </c>
      <c r="AF91" s="44">
        <v>124282</v>
      </c>
      <c r="AG91" s="44">
        <v>123355</v>
      </c>
    </row>
    <row r="92" spans="1:33" ht="12.75">
      <c r="A92" s="42" t="str">
        <f>B8</f>
        <v>Resoc Oostende</v>
      </c>
      <c r="B92" s="43" t="s">
        <v>46</v>
      </c>
      <c r="C92" s="37">
        <v>68220</v>
      </c>
      <c r="D92" s="37">
        <v>68508</v>
      </c>
      <c r="E92" s="37">
        <v>68981</v>
      </c>
      <c r="F92" s="37">
        <v>69336</v>
      </c>
      <c r="G92" s="37">
        <v>69835</v>
      </c>
      <c r="H92" s="37">
        <v>70477</v>
      </c>
      <c r="I92" s="37">
        <v>71264</v>
      </c>
      <c r="J92" s="37">
        <v>72436</v>
      </c>
      <c r="K92" s="37">
        <v>73432</v>
      </c>
      <c r="L92" s="37">
        <v>74255</v>
      </c>
      <c r="M92" s="37">
        <v>74770</v>
      </c>
      <c r="N92" s="37">
        <v>75796</v>
      </c>
      <c r="O92" s="37">
        <v>76558</v>
      </c>
      <c r="P92" s="37">
        <v>77004</v>
      </c>
      <c r="Q92" s="44">
        <v>77047</v>
      </c>
      <c r="R92" s="44">
        <v>77334</v>
      </c>
      <c r="S92" s="44">
        <v>77812</v>
      </c>
      <c r="T92" s="44">
        <v>78404</v>
      </c>
      <c r="U92" s="44">
        <v>78946</v>
      </c>
      <c r="V92" s="44">
        <v>79754</v>
      </c>
      <c r="W92" s="44">
        <v>80503</v>
      </c>
      <c r="X92" s="44">
        <v>81329</v>
      </c>
      <c r="Y92" s="44">
        <v>82255</v>
      </c>
      <c r="Z92" s="44">
        <v>83257</v>
      </c>
      <c r="AA92" s="44">
        <v>84267</v>
      </c>
      <c r="AB92" s="44">
        <v>85232</v>
      </c>
      <c r="AC92" s="44">
        <v>86147</v>
      </c>
      <c r="AD92" s="44">
        <v>86867</v>
      </c>
      <c r="AE92" s="44">
        <v>87491</v>
      </c>
      <c r="AF92" s="44">
        <v>88012</v>
      </c>
      <c r="AG92" s="44">
        <v>88617</v>
      </c>
    </row>
    <row r="93" spans="1:33" ht="12.75">
      <c r="A93" s="42"/>
      <c r="B93" s="43" t="s">
        <v>47</v>
      </c>
      <c r="C93" s="37">
        <v>74210</v>
      </c>
      <c r="D93" s="37">
        <v>74438</v>
      </c>
      <c r="E93" s="37">
        <v>74918</v>
      </c>
      <c r="F93" s="37">
        <v>75567</v>
      </c>
      <c r="G93" s="37">
        <v>75866</v>
      </c>
      <c r="H93" s="37">
        <v>76019</v>
      </c>
      <c r="I93" s="37">
        <v>76028</v>
      </c>
      <c r="J93" s="37">
        <v>75889</v>
      </c>
      <c r="K93" s="37">
        <v>75855</v>
      </c>
      <c r="L93" s="37">
        <v>76036</v>
      </c>
      <c r="M93" s="37">
        <v>76071</v>
      </c>
      <c r="N93" s="37">
        <v>76414</v>
      </c>
      <c r="O93" s="37">
        <v>76547</v>
      </c>
      <c r="P93" s="37">
        <v>76199</v>
      </c>
      <c r="Q93" s="44">
        <v>76128</v>
      </c>
      <c r="R93" s="44">
        <v>75896</v>
      </c>
      <c r="S93" s="44">
        <v>75567</v>
      </c>
      <c r="T93" s="44">
        <v>75102</v>
      </c>
      <c r="U93" s="44">
        <v>74685</v>
      </c>
      <c r="V93" s="44">
        <v>74020</v>
      </c>
      <c r="W93" s="44">
        <v>73446</v>
      </c>
      <c r="X93" s="44">
        <v>72842</v>
      </c>
      <c r="Y93" s="44">
        <v>72140</v>
      </c>
      <c r="Z93" s="44">
        <v>71365</v>
      </c>
      <c r="AA93" s="44">
        <v>70568</v>
      </c>
      <c r="AB93" s="44">
        <v>69812</v>
      </c>
      <c r="AC93" s="44">
        <v>69098</v>
      </c>
      <c r="AD93" s="44">
        <v>68558</v>
      </c>
      <c r="AE93" s="44">
        <v>68092</v>
      </c>
      <c r="AF93" s="44">
        <v>67714</v>
      </c>
      <c r="AG93" s="44">
        <v>67234</v>
      </c>
    </row>
    <row r="94" spans="1:33" ht="12.75">
      <c r="A94" s="42" t="str">
        <f>B9</f>
        <v>Resoc Roeselare-Tielt</v>
      </c>
      <c r="B94" s="43" t="s">
        <v>46</v>
      </c>
      <c r="C94" s="37">
        <v>106431</v>
      </c>
      <c r="D94" s="37">
        <v>106300</v>
      </c>
      <c r="E94" s="37">
        <v>106070</v>
      </c>
      <c r="F94" s="37">
        <v>106045</v>
      </c>
      <c r="G94" s="37">
        <v>106171</v>
      </c>
      <c r="H94" s="37">
        <v>106692</v>
      </c>
      <c r="I94" s="37">
        <v>107615</v>
      </c>
      <c r="J94" s="37">
        <v>108639</v>
      </c>
      <c r="K94" s="37">
        <v>109602</v>
      </c>
      <c r="L94" s="37">
        <v>110571</v>
      </c>
      <c r="M94" s="37">
        <v>111406</v>
      </c>
      <c r="N94" s="37">
        <v>111879</v>
      </c>
      <c r="O94" s="37">
        <v>112370</v>
      </c>
      <c r="P94" s="37">
        <v>112818</v>
      </c>
      <c r="Q94" s="44">
        <v>113295</v>
      </c>
      <c r="R94" s="44">
        <v>114022</v>
      </c>
      <c r="S94" s="44">
        <v>114963</v>
      </c>
      <c r="T94" s="44">
        <v>115920</v>
      </c>
      <c r="U94" s="44">
        <v>116757</v>
      </c>
      <c r="V94" s="44">
        <v>117679</v>
      </c>
      <c r="W94" s="44">
        <v>118792</v>
      </c>
      <c r="X94" s="44">
        <v>119939</v>
      </c>
      <c r="Y94" s="44">
        <v>121160</v>
      </c>
      <c r="Z94" s="44">
        <v>122396</v>
      </c>
      <c r="AA94" s="44">
        <v>123696</v>
      </c>
      <c r="AB94" s="44">
        <v>125082</v>
      </c>
      <c r="AC94" s="44">
        <v>126238</v>
      </c>
      <c r="AD94" s="44">
        <v>127214</v>
      </c>
      <c r="AE94" s="44">
        <v>127992</v>
      </c>
      <c r="AF94" s="44">
        <v>128545</v>
      </c>
      <c r="AG94" s="44">
        <v>129139</v>
      </c>
    </row>
    <row r="95" spans="1:33" ht="12.75">
      <c r="A95" s="42"/>
      <c r="B95" s="43" t="s">
        <v>47</v>
      </c>
      <c r="C95" s="37">
        <v>122095</v>
      </c>
      <c r="D95" s="37">
        <v>122418</v>
      </c>
      <c r="E95" s="37">
        <v>122964</v>
      </c>
      <c r="F95" s="37">
        <v>123358</v>
      </c>
      <c r="G95" s="37">
        <v>123465</v>
      </c>
      <c r="H95" s="37">
        <v>123377</v>
      </c>
      <c r="I95" s="37">
        <v>123232</v>
      </c>
      <c r="J95" s="37">
        <v>123315</v>
      </c>
      <c r="K95" s="37">
        <v>123598</v>
      </c>
      <c r="L95" s="37">
        <v>123625</v>
      </c>
      <c r="M95" s="37">
        <v>123892</v>
      </c>
      <c r="N95" s="37">
        <v>124726</v>
      </c>
      <c r="O95" s="37">
        <v>125401</v>
      </c>
      <c r="P95" s="37">
        <v>126075</v>
      </c>
      <c r="Q95" s="44">
        <v>126082</v>
      </c>
      <c r="R95" s="44">
        <v>125846</v>
      </c>
      <c r="S95" s="44">
        <v>125448</v>
      </c>
      <c r="T95" s="44">
        <v>124899</v>
      </c>
      <c r="U95" s="44">
        <v>124398</v>
      </c>
      <c r="V95" s="44">
        <v>123780</v>
      </c>
      <c r="W95" s="44">
        <v>122968</v>
      </c>
      <c r="X95" s="44">
        <v>122145</v>
      </c>
      <c r="Y95" s="44">
        <v>121236</v>
      </c>
      <c r="Z95" s="44">
        <v>120272</v>
      </c>
      <c r="AA95" s="44">
        <v>119221</v>
      </c>
      <c r="AB95" s="44">
        <v>118043</v>
      </c>
      <c r="AC95" s="44">
        <v>117059</v>
      </c>
      <c r="AD95" s="44">
        <v>116222</v>
      </c>
      <c r="AE95" s="44">
        <v>115566</v>
      </c>
      <c r="AF95" s="44">
        <v>115108</v>
      </c>
      <c r="AG95" s="44">
        <v>114601</v>
      </c>
    </row>
    <row r="96" spans="1:33" ht="12.75">
      <c r="A96" s="42" t="str">
        <f>A70</f>
        <v>Resoc Westhoek</v>
      </c>
      <c r="B96" s="43" t="s">
        <v>46</v>
      </c>
      <c r="C96" s="37">
        <v>101026</v>
      </c>
      <c r="D96" s="37">
        <v>101076</v>
      </c>
      <c r="E96" s="37">
        <v>100796</v>
      </c>
      <c r="F96" s="37">
        <v>100746</v>
      </c>
      <c r="G96" s="37">
        <v>101027</v>
      </c>
      <c r="H96" s="37">
        <v>101694</v>
      </c>
      <c r="I96" s="37">
        <v>102088</v>
      </c>
      <c r="J96" s="37">
        <v>103014</v>
      </c>
      <c r="K96" s="37">
        <v>104025</v>
      </c>
      <c r="L96" s="37">
        <v>105042</v>
      </c>
      <c r="M96" s="37">
        <v>106059</v>
      </c>
      <c r="N96" s="37">
        <v>106764</v>
      </c>
      <c r="O96" s="37">
        <v>107272</v>
      </c>
      <c r="P96" s="37">
        <v>107687</v>
      </c>
      <c r="Q96" s="44">
        <v>107878</v>
      </c>
      <c r="R96" s="44">
        <v>108324</v>
      </c>
      <c r="S96" s="44">
        <v>108958</v>
      </c>
      <c r="T96" s="44">
        <v>109602</v>
      </c>
      <c r="U96" s="44">
        <v>110586</v>
      </c>
      <c r="V96" s="44">
        <v>111486</v>
      </c>
      <c r="W96" s="44">
        <v>112618</v>
      </c>
      <c r="X96" s="44">
        <v>113709</v>
      </c>
      <c r="Y96" s="44">
        <v>114990</v>
      </c>
      <c r="Z96" s="44">
        <v>116301</v>
      </c>
      <c r="AA96" s="44">
        <v>117703</v>
      </c>
      <c r="AB96" s="44">
        <v>119042</v>
      </c>
      <c r="AC96" s="44">
        <v>120233</v>
      </c>
      <c r="AD96" s="44">
        <v>121232</v>
      </c>
      <c r="AE96" s="44">
        <v>122041</v>
      </c>
      <c r="AF96" s="44">
        <v>122606</v>
      </c>
      <c r="AG96" s="44">
        <v>123219</v>
      </c>
    </row>
    <row r="97" spans="1:33" ht="12.75">
      <c r="A97" s="42"/>
      <c r="B97" s="43" t="s">
        <v>47</v>
      </c>
      <c r="C97" s="37">
        <v>107615</v>
      </c>
      <c r="D97" s="37">
        <v>108077</v>
      </c>
      <c r="E97" s="37">
        <v>108642</v>
      </c>
      <c r="F97" s="37">
        <v>109144</v>
      </c>
      <c r="G97" s="37">
        <v>109325</v>
      </c>
      <c r="H97" s="37">
        <v>109441</v>
      </c>
      <c r="I97" s="37">
        <v>109689</v>
      </c>
      <c r="J97" s="37">
        <v>109653</v>
      </c>
      <c r="K97" s="37">
        <v>109704</v>
      </c>
      <c r="L97" s="37">
        <v>109738</v>
      </c>
      <c r="M97" s="37">
        <v>109743</v>
      </c>
      <c r="N97" s="37">
        <v>109915</v>
      </c>
      <c r="O97" s="37">
        <v>110180</v>
      </c>
      <c r="P97" s="37">
        <v>110007</v>
      </c>
      <c r="Q97" s="44">
        <v>109777</v>
      </c>
      <c r="R97" s="44">
        <v>109338</v>
      </c>
      <c r="S97" s="44">
        <v>108789</v>
      </c>
      <c r="T97" s="44">
        <v>108214</v>
      </c>
      <c r="U97" s="44">
        <v>107290</v>
      </c>
      <c r="V97" s="44">
        <v>106496</v>
      </c>
      <c r="W97" s="44">
        <v>105514</v>
      </c>
      <c r="X97" s="44">
        <v>104622</v>
      </c>
      <c r="Y97" s="44">
        <v>103546</v>
      </c>
      <c r="Z97" s="44">
        <v>102430</v>
      </c>
      <c r="AA97" s="44">
        <v>101203</v>
      </c>
      <c r="AB97" s="44">
        <v>100024</v>
      </c>
      <c r="AC97" s="44">
        <v>98977</v>
      </c>
      <c r="AD97" s="44">
        <v>98100</v>
      </c>
      <c r="AE97" s="44">
        <v>97396</v>
      </c>
      <c r="AF97" s="44">
        <v>96916</v>
      </c>
      <c r="AG97" s="44">
        <v>96365</v>
      </c>
    </row>
    <row r="98" spans="1:33" ht="12.75">
      <c r="A98" s="42" t="str">
        <f>A72</f>
        <v>Resoc Z-W-Vlaanderen</v>
      </c>
      <c r="B98" s="43" t="s">
        <v>46</v>
      </c>
      <c r="C98" s="37">
        <v>128603</v>
      </c>
      <c r="D98" s="37">
        <v>128120</v>
      </c>
      <c r="E98" s="37">
        <v>127797</v>
      </c>
      <c r="F98" s="37">
        <v>127282</v>
      </c>
      <c r="G98" s="37">
        <v>127386</v>
      </c>
      <c r="H98" s="37">
        <v>127882</v>
      </c>
      <c r="I98" s="37">
        <v>128729</v>
      </c>
      <c r="J98" s="37">
        <v>129804</v>
      </c>
      <c r="K98" s="37">
        <v>130556</v>
      </c>
      <c r="L98" s="37">
        <v>131753</v>
      </c>
      <c r="M98" s="37">
        <v>132555</v>
      </c>
      <c r="N98" s="37">
        <v>133365</v>
      </c>
      <c r="O98" s="37">
        <v>134042</v>
      </c>
      <c r="P98" s="37">
        <v>134733</v>
      </c>
      <c r="Q98" s="44">
        <v>135272</v>
      </c>
      <c r="R98" s="44">
        <v>136108</v>
      </c>
      <c r="S98" s="44">
        <v>137197</v>
      </c>
      <c r="T98" s="44">
        <v>138193</v>
      </c>
      <c r="U98" s="44">
        <v>139276</v>
      </c>
      <c r="V98" s="44">
        <v>140474</v>
      </c>
      <c r="W98" s="44">
        <v>141775</v>
      </c>
      <c r="X98" s="44">
        <v>142945</v>
      </c>
      <c r="Y98" s="44">
        <v>144323</v>
      </c>
      <c r="Z98" s="44">
        <v>145766</v>
      </c>
      <c r="AA98" s="44">
        <v>147295</v>
      </c>
      <c r="AB98" s="44">
        <v>148896</v>
      </c>
      <c r="AC98" s="44">
        <v>150069</v>
      </c>
      <c r="AD98" s="44">
        <v>150977</v>
      </c>
      <c r="AE98" s="44">
        <v>151650</v>
      </c>
      <c r="AF98" s="44">
        <v>152160</v>
      </c>
      <c r="AG98" s="44">
        <v>152664</v>
      </c>
    </row>
    <row r="99" spans="1:33" ht="12.75">
      <c r="A99" s="42"/>
      <c r="B99" s="43" t="s">
        <v>47</v>
      </c>
      <c r="C99" s="37">
        <v>149708</v>
      </c>
      <c r="D99" s="37">
        <v>149666</v>
      </c>
      <c r="E99" s="37">
        <v>150096</v>
      </c>
      <c r="F99" s="37">
        <v>150148</v>
      </c>
      <c r="G99" s="37">
        <v>149740</v>
      </c>
      <c r="H99" s="37">
        <v>149308</v>
      </c>
      <c r="I99" s="37">
        <v>148786</v>
      </c>
      <c r="J99" s="37">
        <v>148356</v>
      </c>
      <c r="K99" s="37">
        <v>148116</v>
      </c>
      <c r="L99" s="37">
        <v>148296</v>
      </c>
      <c r="M99" s="37">
        <v>148557</v>
      </c>
      <c r="N99" s="37">
        <v>148765</v>
      </c>
      <c r="O99" s="37">
        <v>149134</v>
      </c>
      <c r="P99" s="37">
        <v>149006</v>
      </c>
      <c r="Q99" s="44">
        <v>148820</v>
      </c>
      <c r="R99" s="44">
        <v>148406</v>
      </c>
      <c r="S99" s="44">
        <v>147800</v>
      </c>
      <c r="T99" s="44">
        <v>147161</v>
      </c>
      <c r="U99" s="44">
        <v>146332</v>
      </c>
      <c r="V99" s="44">
        <v>145335</v>
      </c>
      <c r="W99" s="44">
        <v>144195</v>
      </c>
      <c r="X99" s="44">
        <v>143167</v>
      </c>
      <c r="Y99" s="44">
        <v>141914</v>
      </c>
      <c r="Z99" s="44">
        <v>140579</v>
      </c>
      <c r="AA99" s="44">
        <v>139134</v>
      </c>
      <c r="AB99" s="44">
        <v>137597</v>
      </c>
      <c r="AC99" s="44">
        <v>136461</v>
      </c>
      <c r="AD99" s="44">
        <v>135566</v>
      </c>
      <c r="AE99" s="44">
        <v>134870</v>
      </c>
      <c r="AF99" s="44">
        <v>134319</v>
      </c>
      <c r="AG99" s="44">
        <v>133766</v>
      </c>
    </row>
    <row r="100" spans="1:33" ht="12.75">
      <c r="A100" s="42" t="s">
        <v>236</v>
      </c>
      <c r="B100" s="43" t="s">
        <v>274</v>
      </c>
      <c r="C100" s="46">
        <f aca="true" t="shared" si="8" ref="C100:AG100">C86/C87*100</f>
        <v>82.53993276422614</v>
      </c>
      <c r="D100" s="46">
        <f t="shared" si="8"/>
        <v>82.23713919122012</v>
      </c>
      <c r="E100" s="46">
        <f t="shared" si="8"/>
        <v>81.552655848289</v>
      </c>
      <c r="F100" s="46">
        <f t="shared" si="8"/>
        <v>81.1760215783554</v>
      </c>
      <c r="G100" s="46">
        <f t="shared" si="8"/>
        <v>81.34679602847278</v>
      </c>
      <c r="H100" s="46">
        <f t="shared" si="8"/>
        <v>81.86329829781933</v>
      </c>
      <c r="I100" s="46">
        <f t="shared" si="8"/>
        <v>82.44816588357966</v>
      </c>
      <c r="J100" s="46">
        <f t="shared" si="8"/>
        <v>83.37825782501511</v>
      </c>
      <c r="K100" s="46">
        <f t="shared" si="8"/>
        <v>84.14642055233766</v>
      </c>
      <c r="L100" s="46">
        <f t="shared" si="8"/>
        <v>84.90665438894719</v>
      </c>
      <c r="M100" s="46">
        <f t="shared" si="8"/>
        <v>85.60800741009031</v>
      </c>
      <c r="N100" s="46">
        <f t="shared" si="8"/>
        <v>86.03306192244806</v>
      </c>
      <c r="O100" s="46">
        <f t="shared" si="8"/>
        <v>86.50673266937103</v>
      </c>
      <c r="P100" s="46">
        <f t="shared" si="8"/>
        <v>87.10196344130976</v>
      </c>
      <c r="Q100" s="46">
        <f t="shared" si="8"/>
        <v>87.8294017374393</v>
      </c>
      <c r="R100" s="46">
        <f t="shared" si="8"/>
        <v>88.82029854769688</v>
      </c>
      <c r="S100" s="46">
        <f t="shared" si="8"/>
        <v>89.95779615301343</v>
      </c>
      <c r="T100" s="46">
        <f t="shared" si="8"/>
        <v>91.16406144367957</v>
      </c>
      <c r="U100" s="46">
        <f t="shared" si="8"/>
        <v>92.4689630456592</v>
      </c>
      <c r="V100" s="46">
        <f t="shared" si="8"/>
        <v>93.96575671737828</v>
      </c>
      <c r="W100" s="46">
        <f t="shared" si="8"/>
        <v>95.67121728730449</v>
      </c>
      <c r="X100" s="46">
        <f t="shared" si="8"/>
        <v>97.35135992477602</v>
      </c>
      <c r="Y100" s="46">
        <f t="shared" si="8"/>
        <v>99.22010963528109</v>
      </c>
      <c r="Z100" s="46">
        <f t="shared" si="8"/>
        <v>101.1547016003197</v>
      </c>
      <c r="AA100" s="46">
        <f t="shared" si="8"/>
        <v>103.15064775265823</v>
      </c>
      <c r="AB100" s="46">
        <f t="shared" si="8"/>
        <v>105.07839255833322</v>
      </c>
      <c r="AC100" s="46">
        <f t="shared" si="8"/>
        <v>106.7178433183297</v>
      </c>
      <c r="AD100" s="46">
        <f t="shared" si="8"/>
        <v>108.08705966663783</v>
      </c>
      <c r="AE100" s="46">
        <f t="shared" si="8"/>
        <v>109.20787883893925</v>
      </c>
      <c r="AF100" s="46">
        <f t="shared" si="8"/>
        <v>110.1062829574291</v>
      </c>
      <c r="AG100" s="46">
        <f t="shared" si="8"/>
        <v>111.00916147677981</v>
      </c>
    </row>
    <row r="101" spans="1:33" ht="12.75">
      <c r="A101" s="42" t="s">
        <v>272</v>
      </c>
      <c r="B101" s="43" t="s">
        <v>274</v>
      </c>
      <c r="C101" s="46">
        <f aca="true" t="shared" si="9" ref="C101:AG101">C88/C89*100</f>
        <v>88.16255565575861</v>
      </c>
      <c r="D101" s="46">
        <f t="shared" si="9"/>
        <v>87.94531483883844</v>
      </c>
      <c r="E101" s="46">
        <f t="shared" si="9"/>
        <v>87.4953427334222</v>
      </c>
      <c r="F101" s="46">
        <f t="shared" si="9"/>
        <v>87.21340489921396</v>
      </c>
      <c r="G101" s="46">
        <f t="shared" si="9"/>
        <v>87.47309556192312</v>
      </c>
      <c r="H101" s="46">
        <f t="shared" si="9"/>
        <v>88.09588321399423</v>
      </c>
      <c r="I101" s="46">
        <f t="shared" si="9"/>
        <v>88.90866798796931</v>
      </c>
      <c r="J101" s="46">
        <f t="shared" si="9"/>
        <v>90.00809195646262</v>
      </c>
      <c r="K101" s="46">
        <f t="shared" si="9"/>
        <v>90.96075674760529</v>
      </c>
      <c r="L101" s="46">
        <f t="shared" si="9"/>
        <v>91.90385621620723</v>
      </c>
      <c r="M101" s="46">
        <f t="shared" si="9"/>
        <v>92.63467293182487</v>
      </c>
      <c r="N101" s="46">
        <f t="shared" si="9"/>
        <v>93.12441045653252</v>
      </c>
      <c r="O101" s="46">
        <f t="shared" si="9"/>
        <v>93.46064365071622</v>
      </c>
      <c r="P101" s="46">
        <f t="shared" si="9"/>
        <v>93.91083552230269</v>
      </c>
      <c r="Q101" s="46">
        <f t="shared" si="9"/>
        <v>94.33348954046951</v>
      </c>
      <c r="R101" s="46">
        <f t="shared" si="9"/>
        <v>95.14520677238339</v>
      </c>
      <c r="S101" s="46">
        <f t="shared" si="9"/>
        <v>96.27705671076558</v>
      </c>
      <c r="T101" s="46">
        <f t="shared" si="9"/>
        <v>97.5116617243568</v>
      </c>
      <c r="U101" s="46">
        <f t="shared" si="9"/>
        <v>98.83156530715337</v>
      </c>
      <c r="V101" s="46">
        <f t="shared" si="9"/>
        <v>100.39720290192969</v>
      </c>
      <c r="W101" s="46">
        <f t="shared" si="9"/>
        <v>102.23550270062456</v>
      </c>
      <c r="X101" s="46">
        <f t="shared" si="9"/>
        <v>104.06433861701392</v>
      </c>
      <c r="Y101" s="46">
        <f t="shared" si="9"/>
        <v>106.1910336152072</v>
      </c>
      <c r="Z101" s="46">
        <f t="shared" si="9"/>
        <v>108.46391055614689</v>
      </c>
      <c r="AA101" s="46">
        <f t="shared" si="9"/>
        <v>110.86661325463088</v>
      </c>
      <c r="AB101" s="46">
        <f t="shared" si="9"/>
        <v>113.35894460854989</v>
      </c>
      <c r="AC101" s="46">
        <f t="shared" si="9"/>
        <v>115.4725084971749</v>
      </c>
      <c r="AD101" s="46">
        <f t="shared" si="9"/>
        <v>117.28682725658581</v>
      </c>
      <c r="AE101" s="46">
        <f t="shared" si="9"/>
        <v>118.76961405817406</v>
      </c>
      <c r="AF101" s="46">
        <f t="shared" si="9"/>
        <v>119.91514640403167</v>
      </c>
      <c r="AG101" s="46">
        <f t="shared" si="9"/>
        <v>121.17738702572849</v>
      </c>
    </row>
    <row r="102" spans="1:33" ht="12.75">
      <c r="A102" s="42" t="str">
        <f>A90</f>
        <v>Resoc Brugge</v>
      </c>
      <c r="B102" s="43" t="s">
        <v>274</v>
      </c>
      <c r="C102" s="46">
        <f aca="true" t="shared" si="10" ref="C102:AG102">C90/C91*100</f>
        <v>85.18852767237549</v>
      </c>
      <c r="D102" s="46">
        <f t="shared" si="10"/>
        <v>85.07783255262135</v>
      </c>
      <c r="E102" s="46">
        <f t="shared" si="10"/>
        <v>84.6959769139365</v>
      </c>
      <c r="F102" s="46">
        <f t="shared" si="10"/>
        <v>84.64861126179885</v>
      </c>
      <c r="G102" s="46">
        <f t="shared" si="10"/>
        <v>85.13617990939424</v>
      </c>
      <c r="H102" s="46">
        <f t="shared" si="10"/>
        <v>85.96304024250169</v>
      </c>
      <c r="I102" s="46">
        <f t="shared" si="10"/>
        <v>87.04803058908526</v>
      </c>
      <c r="J102" s="46">
        <f t="shared" si="10"/>
        <v>88.38709677419355</v>
      </c>
      <c r="K102" s="46">
        <f t="shared" si="10"/>
        <v>89.80647382920111</v>
      </c>
      <c r="L102" s="46">
        <f t="shared" si="10"/>
        <v>91.22366962305986</v>
      </c>
      <c r="M102" s="46">
        <f t="shared" si="10"/>
        <v>92.43996545576108</v>
      </c>
      <c r="N102" s="46">
        <f t="shared" si="10"/>
        <v>93.40381168890035</v>
      </c>
      <c r="O102" s="46">
        <f t="shared" si="10"/>
        <v>94.05743273847268</v>
      </c>
      <c r="P102" s="46">
        <f t="shared" si="10"/>
        <v>94.57671957671958</v>
      </c>
      <c r="Q102" s="46">
        <f t="shared" si="10"/>
        <v>95.17443323176697</v>
      </c>
      <c r="R102" s="46">
        <f t="shared" si="10"/>
        <v>96.1225766103815</v>
      </c>
      <c r="S102" s="46">
        <f t="shared" si="10"/>
        <v>97.43624227581277</v>
      </c>
      <c r="T102" s="46">
        <f t="shared" si="10"/>
        <v>98.88557526291007</v>
      </c>
      <c r="U102" s="46">
        <f t="shared" si="10"/>
        <v>100.16092185232546</v>
      </c>
      <c r="V102" s="46">
        <f t="shared" si="10"/>
        <v>101.8640652857702</v>
      </c>
      <c r="W102" s="46">
        <f t="shared" si="10"/>
        <v>103.99941400527395</v>
      </c>
      <c r="X102" s="46">
        <f t="shared" si="10"/>
        <v>106.17376243486498</v>
      </c>
      <c r="Y102" s="46">
        <f t="shared" si="10"/>
        <v>108.64488781043109</v>
      </c>
      <c r="Z102" s="46">
        <f t="shared" si="10"/>
        <v>111.28020807267379</v>
      </c>
      <c r="AA102" s="46">
        <f t="shared" si="10"/>
        <v>113.86371136710744</v>
      </c>
      <c r="AB102" s="46">
        <f t="shared" si="10"/>
        <v>116.51580722105246</v>
      </c>
      <c r="AC102" s="46">
        <f t="shared" si="10"/>
        <v>118.72130349812811</v>
      </c>
      <c r="AD102" s="46">
        <f t="shared" si="10"/>
        <v>120.84710432666779</v>
      </c>
      <c r="AE102" s="46">
        <f t="shared" si="10"/>
        <v>122.61910469706415</v>
      </c>
      <c r="AF102" s="46">
        <f t="shared" si="10"/>
        <v>124.09439822339519</v>
      </c>
      <c r="AG102" s="46">
        <f t="shared" si="10"/>
        <v>125.69332414575818</v>
      </c>
    </row>
    <row r="103" spans="1:33" ht="12.75">
      <c r="A103" s="42" t="str">
        <f>A92</f>
        <v>Resoc Oostende</v>
      </c>
      <c r="B103" s="43" t="s">
        <v>274</v>
      </c>
      <c r="C103" s="46">
        <f aca="true" t="shared" si="11" ref="C103:AG103">C92/C93*100</f>
        <v>91.92831154830886</v>
      </c>
      <c r="D103" s="46">
        <f t="shared" si="11"/>
        <v>92.03363873290523</v>
      </c>
      <c r="E103" s="46">
        <f t="shared" si="11"/>
        <v>92.07533570036574</v>
      </c>
      <c r="F103" s="46">
        <f t="shared" si="11"/>
        <v>91.75433721068721</v>
      </c>
      <c r="G103" s="46">
        <f t="shared" si="11"/>
        <v>92.05045738539003</v>
      </c>
      <c r="H103" s="46">
        <f t="shared" si="11"/>
        <v>92.70971730751523</v>
      </c>
      <c r="I103" s="46">
        <f t="shared" si="11"/>
        <v>93.733887515126</v>
      </c>
      <c r="J103" s="46">
        <f t="shared" si="11"/>
        <v>95.44993345544151</v>
      </c>
      <c r="K103" s="46">
        <f t="shared" si="11"/>
        <v>96.8057478083185</v>
      </c>
      <c r="L103" s="46">
        <f t="shared" si="11"/>
        <v>97.65768846335946</v>
      </c>
      <c r="M103" s="46">
        <f t="shared" si="11"/>
        <v>98.28975562303638</v>
      </c>
      <c r="N103" s="46">
        <f t="shared" si="11"/>
        <v>99.19124767712722</v>
      </c>
      <c r="O103" s="46">
        <f t="shared" si="11"/>
        <v>100.01437025618247</v>
      </c>
      <c r="P103" s="46">
        <f t="shared" si="11"/>
        <v>101.05644431029279</v>
      </c>
      <c r="Q103" s="46">
        <f t="shared" si="11"/>
        <v>101.20717738545608</v>
      </c>
      <c r="R103" s="46">
        <f t="shared" si="11"/>
        <v>101.89469800780016</v>
      </c>
      <c r="S103" s="46">
        <f t="shared" si="11"/>
        <v>102.97087352945069</v>
      </c>
      <c r="T103" s="46">
        <f t="shared" si="11"/>
        <v>104.39668717211259</v>
      </c>
      <c r="U103" s="46">
        <f t="shared" si="11"/>
        <v>105.70529557474728</v>
      </c>
      <c r="V103" s="46">
        <f t="shared" si="11"/>
        <v>107.74655498513914</v>
      </c>
      <c r="W103" s="46">
        <f t="shared" si="11"/>
        <v>109.60841979141138</v>
      </c>
      <c r="X103" s="46">
        <f t="shared" si="11"/>
        <v>111.6512451607589</v>
      </c>
      <c r="Y103" s="46">
        <f t="shared" si="11"/>
        <v>114.02134738009426</v>
      </c>
      <c r="Z103" s="46">
        <f t="shared" si="11"/>
        <v>116.66363063126181</v>
      </c>
      <c r="AA103" s="46">
        <f t="shared" si="11"/>
        <v>119.41248157805238</v>
      </c>
      <c r="AB103" s="46">
        <f t="shared" si="11"/>
        <v>122.08789319887698</v>
      </c>
      <c r="AC103" s="46">
        <f t="shared" si="11"/>
        <v>124.67365191467192</v>
      </c>
      <c r="AD103" s="46">
        <f t="shared" si="11"/>
        <v>126.70585489658393</v>
      </c>
      <c r="AE103" s="46">
        <f t="shared" si="11"/>
        <v>128.48939669858424</v>
      </c>
      <c r="AF103" s="46">
        <f t="shared" si="11"/>
        <v>129.9760758484213</v>
      </c>
      <c r="AG103" s="46">
        <f t="shared" si="11"/>
        <v>131.80384924294256</v>
      </c>
    </row>
    <row r="104" spans="1:33" ht="12.75">
      <c r="A104" s="42" t="str">
        <f>A94</f>
        <v>Resoc Roeselare-Tielt</v>
      </c>
      <c r="B104" s="43" t="s">
        <v>274</v>
      </c>
      <c r="C104" s="46">
        <f aca="true" t="shared" si="12" ref="C104:AG104">C94/C95*100</f>
        <v>87.17064580859167</v>
      </c>
      <c r="D104" s="46">
        <f t="shared" si="12"/>
        <v>86.83363557646751</v>
      </c>
      <c r="E104" s="46">
        <f t="shared" si="12"/>
        <v>86.26101948537783</v>
      </c>
      <c r="F104" s="46">
        <f t="shared" si="12"/>
        <v>85.96523938455553</v>
      </c>
      <c r="G104" s="46">
        <f t="shared" si="12"/>
        <v>85.99279147936663</v>
      </c>
      <c r="H104" s="46">
        <f t="shared" si="12"/>
        <v>86.47640970359143</v>
      </c>
      <c r="I104" s="46">
        <f t="shared" si="12"/>
        <v>87.32715528434173</v>
      </c>
      <c r="J104" s="46">
        <f t="shared" si="12"/>
        <v>88.09877143899769</v>
      </c>
      <c r="K104" s="46">
        <f t="shared" si="12"/>
        <v>88.67619217139436</v>
      </c>
      <c r="L104" s="46">
        <f t="shared" si="12"/>
        <v>89.44064711830131</v>
      </c>
      <c r="M104" s="46">
        <f t="shared" si="12"/>
        <v>89.92186743292545</v>
      </c>
      <c r="N104" s="46">
        <f t="shared" si="12"/>
        <v>89.69982200984559</v>
      </c>
      <c r="O104" s="46">
        <f t="shared" si="12"/>
        <v>89.60853581709874</v>
      </c>
      <c r="P104" s="46">
        <f t="shared" si="12"/>
        <v>89.48483045806069</v>
      </c>
      <c r="Q104" s="46">
        <f t="shared" si="12"/>
        <v>89.85818752875113</v>
      </c>
      <c r="R104" s="46">
        <f t="shared" si="12"/>
        <v>90.6043894919187</v>
      </c>
      <c r="S104" s="46">
        <f t="shared" si="12"/>
        <v>91.64195523244692</v>
      </c>
      <c r="T104" s="46">
        <f t="shared" si="12"/>
        <v>92.81099128095501</v>
      </c>
      <c r="U104" s="46">
        <f t="shared" si="12"/>
        <v>93.8576182896831</v>
      </c>
      <c r="V104" s="46">
        <f t="shared" si="12"/>
        <v>95.07109387623203</v>
      </c>
      <c r="W104" s="46">
        <f t="shared" si="12"/>
        <v>96.60399453516362</v>
      </c>
      <c r="X104" s="46">
        <f t="shared" si="12"/>
        <v>98.19394981374596</v>
      </c>
      <c r="Y104" s="46">
        <f t="shared" si="12"/>
        <v>99.93731234946715</v>
      </c>
      <c r="Z104" s="46">
        <f t="shared" si="12"/>
        <v>101.76599707330053</v>
      </c>
      <c r="AA104" s="46">
        <f t="shared" si="12"/>
        <v>103.7535333540232</v>
      </c>
      <c r="AB104" s="46">
        <f t="shared" si="12"/>
        <v>105.96308125005294</v>
      </c>
      <c r="AC104" s="46">
        <f t="shared" si="12"/>
        <v>107.84134496279654</v>
      </c>
      <c r="AD104" s="46">
        <f t="shared" si="12"/>
        <v>109.45776186952556</v>
      </c>
      <c r="AE104" s="46">
        <f t="shared" si="12"/>
        <v>110.75229738850527</v>
      </c>
      <c r="AF104" s="46">
        <f t="shared" si="12"/>
        <v>111.67338499496124</v>
      </c>
      <c r="AG104" s="46">
        <f t="shared" si="12"/>
        <v>112.68575317841905</v>
      </c>
    </row>
    <row r="105" spans="1:33" ht="12.75">
      <c r="A105" s="42" t="str">
        <f>A96</f>
        <v>Resoc Westhoek</v>
      </c>
      <c r="B105" s="43" t="s">
        <v>274</v>
      </c>
      <c r="C105" s="46">
        <f aca="true" t="shared" si="13" ref="C105:AG105">C96/C97*100</f>
        <v>93.87724759559542</v>
      </c>
      <c r="D105" s="46">
        <f t="shared" si="13"/>
        <v>93.52221101621991</v>
      </c>
      <c r="E105" s="46">
        <f t="shared" si="13"/>
        <v>92.77811527770108</v>
      </c>
      <c r="F105" s="46">
        <f t="shared" si="13"/>
        <v>92.30557795206333</v>
      </c>
      <c r="G105" s="46">
        <f t="shared" si="13"/>
        <v>92.40978733135148</v>
      </c>
      <c r="H105" s="46">
        <f t="shared" si="13"/>
        <v>92.92130006122021</v>
      </c>
      <c r="I105" s="46">
        <f t="shared" si="13"/>
        <v>93.07040815396257</v>
      </c>
      <c r="J105" s="46">
        <f t="shared" si="13"/>
        <v>93.94544608902629</v>
      </c>
      <c r="K105" s="46">
        <f t="shared" si="13"/>
        <v>94.82334281338876</v>
      </c>
      <c r="L105" s="46">
        <f t="shared" si="13"/>
        <v>95.72071661593978</v>
      </c>
      <c r="M105" s="46">
        <f t="shared" si="13"/>
        <v>96.64306607255132</v>
      </c>
      <c r="N105" s="46">
        <f t="shared" si="13"/>
        <v>97.13323932129373</v>
      </c>
      <c r="O105" s="46">
        <f t="shared" si="13"/>
        <v>97.36068251951352</v>
      </c>
      <c r="P105" s="46">
        <f t="shared" si="13"/>
        <v>97.89104329724472</v>
      </c>
      <c r="Q105" s="46">
        <f t="shared" si="13"/>
        <v>98.27012944423696</v>
      </c>
      <c r="R105" s="46">
        <f t="shared" si="13"/>
        <v>99.07260055973221</v>
      </c>
      <c r="S105" s="46">
        <f t="shared" si="13"/>
        <v>100.15534658834993</v>
      </c>
      <c r="T105" s="46">
        <f t="shared" si="13"/>
        <v>101.28264365054429</v>
      </c>
      <c r="U105" s="46">
        <f t="shared" si="13"/>
        <v>103.07204772112965</v>
      </c>
      <c r="V105" s="46">
        <f t="shared" si="13"/>
        <v>104.6856219951923</v>
      </c>
      <c r="W105" s="46">
        <f t="shared" si="13"/>
        <v>106.73275584282655</v>
      </c>
      <c r="X105" s="46">
        <f t="shared" si="13"/>
        <v>108.6855537076332</v>
      </c>
      <c r="Y105" s="46">
        <f t="shared" si="13"/>
        <v>111.05209278967803</v>
      </c>
      <c r="Z105" s="46">
        <f t="shared" si="13"/>
        <v>113.5419310748804</v>
      </c>
      <c r="AA105" s="46">
        <f t="shared" si="13"/>
        <v>116.30386450994537</v>
      </c>
      <c r="AB105" s="46">
        <f t="shared" si="13"/>
        <v>119.01343677517396</v>
      </c>
      <c r="AC105" s="46">
        <f t="shared" si="13"/>
        <v>121.47569637390505</v>
      </c>
      <c r="AD105" s="46">
        <f t="shared" si="13"/>
        <v>123.58002038735985</v>
      </c>
      <c r="AE105" s="46">
        <f t="shared" si="13"/>
        <v>125.30391391843607</v>
      </c>
      <c r="AF105" s="46">
        <f t="shared" si="13"/>
        <v>126.50749102315406</v>
      </c>
      <c r="AG105" s="46">
        <f t="shared" si="13"/>
        <v>127.86696414673378</v>
      </c>
    </row>
    <row r="106" spans="1:33" ht="12.75">
      <c r="A106" s="42" t="str">
        <f>A98</f>
        <v>Resoc Z-W-Vlaanderen</v>
      </c>
      <c r="B106" s="43" t="s">
        <v>274</v>
      </c>
      <c r="C106" s="46">
        <f aca="true" t="shared" si="14" ref="C106:AG106">C98/C99*100</f>
        <v>85.90255697758303</v>
      </c>
      <c r="D106" s="46">
        <f t="shared" si="14"/>
        <v>85.6039447837184</v>
      </c>
      <c r="E106" s="46">
        <f t="shared" si="14"/>
        <v>85.14350815478095</v>
      </c>
      <c r="F106" s="46">
        <f t="shared" si="14"/>
        <v>84.7710259210912</v>
      </c>
      <c r="G106" s="46">
        <f t="shared" si="14"/>
        <v>85.07145719246694</v>
      </c>
      <c r="H106" s="46">
        <f t="shared" si="14"/>
        <v>85.64979773354409</v>
      </c>
      <c r="I106" s="46">
        <f t="shared" si="14"/>
        <v>86.51956501283723</v>
      </c>
      <c r="J106" s="46">
        <f t="shared" si="14"/>
        <v>87.49494459273639</v>
      </c>
      <c r="K106" s="46">
        <f t="shared" si="14"/>
        <v>88.14442734073293</v>
      </c>
      <c r="L106" s="46">
        <f t="shared" si="14"/>
        <v>88.84460808113502</v>
      </c>
      <c r="M106" s="46">
        <f t="shared" si="14"/>
        <v>89.2283769866112</v>
      </c>
      <c r="N106" s="46">
        <f t="shared" si="14"/>
        <v>89.64810271233154</v>
      </c>
      <c r="O106" s="46">
        <f t="shared" si="14"/>
        <v>89.88024193007631</v>
      </c>
      <c r="P106" s="46">
        <f t="shared" si="14"/>
        <v>90.42119109297612</v>
      </c>
      <c r="Q106" s="46">
        <f t="shared" si="14"/>
        <v>90.89638489450343</v>
      </c>
      <c r="R106" s="46">
        <f t="shared" si="14"/>
        <v>91.71327304825951</v>
      </c>
      <c r="S106" s="46">
        <f t="shared" si="14"/>
        <v>92.82611637347767</v>
      </c>
      <c r="T106" s="46">
        <f t="shared" si="14"/>
        <v>93.90599411528869</v>
      </c>
      <c r="U106" s="46">
        <f t="shared" si="14"/>
        <v>95.17808818303584</v>
      </c>
      <c r="V106" s="46">
        <f t="shared" si="14"/>
        <v>96.65531358585338</v>
      </c>
      <c r="W106" s="46">
        <f t="shared" si="14"/>
        <v>98.32171711917889</v>
      </c>
      <c r="X106" s="46">
        <f t="shared" si="14"/>
        <v>99.84493633309351</v>
      </c>
      <c r="Y106" s="46">
        <f t="shared" si="14"/>
        <v>101.69750694082332</v>
      </c>
      <c r="Z106" s="46">
        <f t="shared" si="14"/>
        <v>103.68974028837879</v>
      </c>
      <c r="AA106" s="46">
        <f t="shared" si="14"/>
        <v>105.86556844480862</v>
      </c>
      <c r="AB106" s="46">
        <f t="shared" si="14"/>
        <v>108.21166159145912</v>
      </c>
      <c r="AC106" s="46">
        <f t="shared" si="14"/>
        <v>109.97207993492646</v>
      </c>
      <c r="AD106" s="46">
        <f t="shared" si="14"/>
        <v>111.36789460484194</v>
      </c>
      <c r="AE106" s="46">
        <f t="shared" si="14"/>
        <v>112.44161043968266</v>
      </c>
      <c r="AF106" s="46">
        <f t="shared" si="14"/>
        <v>113.28255868492172</v>
      </c>
      <c r="AG106" s="46">
        <f t="shared" si="14"/>
        <v>114.12765575706831</v>
      </c>
    </row>
    <row r="110" spans="1:33" ht="12.75">
      <c r="A110" s="42" t="s">
        <v>472</v>
      </c>
      <c r="B110" s="41"/>
      <c r="C110" s="34" t="s">
        <v>227</v>
      </c>
      <c r="D110" s="34" t="s">
        <v>243</v>
      </c>
      <c r="E110" s="34" t="s">
        <v>244</v>
      </c>
      <c r="F110" s="34" t="s">
        <v>245</v>
      </c>
      <c r="G110" s="34" t="s">
        <v>246</v>
      </c>
      <c r="H110" s="34" t="s">
        <v>247</v>
      </c>
      <c r="I110" s="34" t="s">
        <v>248</v>
      </c>
      <c r="J110" s="34" t="s">
        <v>249</v>
      </c>
      <c r="K110" s="34" t="s">
        <v>228</v>
      </c>
      <c r="L110" s="34" t="s">
        <v>229</v>
      </c>
      <c r="M110" s="34" t="s">
        <v>230</v>
      </c>
      <c r="N110" s="34" t="s">
        <v>250</v>
      </c>
      <c r="O110" s="34" t="s">
        <v>251</v>
      </c>
      <c r="P110" s="34" t="s">
        <v>252</v>
      </c>
      <c r="Q110" s="34" t="s">
        <v>253</v>
      </c>
      <c r="R110" s="34" t="s">
        <v>254</v>
      </c>
      <c r="S110" s="34" t="s">
        <v>255</v>
      </c>
      <c r="T110" s="34" t="s">
        <v>256</v>
      </c>
      <c r="U110" s="34" t="s">
        <v>257</v>
      </c>
      <c r="V110" s="34" t="s">
        <v>258</v>
      </c>
      <c r="W110" s="34" t="s">
        <v>259</v>
      </c>
      <c r="X110" s="34" t="s">
        <v>260</v>
      </c>
      <c r="Y110" s="34" t="s">
        <v>261</v>
      </c>
      <c r="Z110" s="34" t="s">
        <v>262</v>
      </c>
      <c r="AA110" s="34" t="s">
        <v>263</v>
      </c>
      <c r="AB110" s="34" t="s">
        <v>264</v>
      </c>
      <c r="AC110" s="34" t="s">
        <v>265</v>
      </c>
      <c r="AD110" s="34" t="s">
        <v>266</v>
      </c>
      <c r="AE110" s="34" t="s">
        <v>267</v>
      </c>
      <c r="AF110" s="34" t="s">
        <v>268</v>
      </c>
      <c r="AG110" s="34" t="s">
        <v>269</v>
      </c>
    </row>
    <row r="111" spans="1:33" ht="12.75">
      <c r="A111" s="42" t="s">
        <v>236</v>
      </c>
      <c r="B111" s="43" t="s">
        <v>358</v>
      </c>
      <c r="C111" s="37"/>
      <c r="D111" s="37"/>
      <c r="E111" s="37"/>
      <c r="F111" s="37">
        <v>2544206.747042913</v>
      </c>
      <c r="G111" s="37">
        <v>2565248.4501748206</v>
      </c>
      <c r="H111" s="37">
        <v>2590057.7361815358</v>
      </c>
      <c r="I111" s="37">
        <v>2615543.2976447856</v>
      </c>
      <c r="J111" s="37">
        <v>2664655.481036779</v>
      </c>
      <c r="K111" s="37">
        <v>2711160.817291617</v>
      </c>
      <c r="L111" s="37">
        <v>2703958.3200813574</v>
      </c>
      <c r="M111" s="37">
        <v>2720562.3946392424</v>
      </c>
      <c r="N111" s="37">
        <v>2750091.041901863</v>
      </c>
      <c r="O111" s="37">
        <v>2744754.9064472686</v>
      </c>
      <c r="P111" s="44"/>
      <c r="Q111" s="44"/>
      <c r="R111" s="44"/>
      <c r="S111" s="44"/>
      <c r="T111" s="44"/>
      <c r="U111" s="44"/>
      <c r="V111" s="44"/>
      <c r="W111" s="44"/>
      <c r="X111" s="44"/>
      <c r="Y111" s="44"/>
      <c r="Z111" s="44"/>
      <c r="AA111" s="44"/>
      <c r="AB111" s="44"/>
      <c r="AC111" s="44"/>
      <c r="AD111" s="44"/>
      <c r="AE111" s="44"/>
      <c r="AF111" s="44"/>
      <c r="AG111" s="44"/>
    </row>
    <row r="112" spans="1:33" ht="12.75">
      <c r="A112" s="42"/>
      <c r="B112" s="43" t="s">
        <v>473</v>
      </c>
      <c r="C112" s="37"/>
      <c r="D112" s="37"/>
      <c r="E112" s="37"/>
      <c r="F112" s="292">
        <f>SUM(F86:F87)-F111</f>
        <v>3451346.252957087</v>
      </c>
      <c r="G112" s="292">
        <f aca="true" t="shared" si="15" ref="G112:M112">SUM(G86:G87)-G111</f>
        <v>3450775.5498251794</v>
      </c>
      <c r="H112" s="292">
        <f t="shared" si="15"/>
        <v>3453103.2638184642</v>
      </c>
      <c r="I112" s="292">
        <f t="shared" si="15"/>
        <v>3463056.7023552144</v>
      </c>
      <c r="J112" s="292">
        <f t="shared" si="15"/>
        <v>3452784.518963221</v>
      </c>
      <c r="K112" s="292">
        <f t="shared" si="15"/>
        <v>3450439.182708383</v>
      </c>
      <c r="L112" s="292">
        <f t="shared" si="15"/>
        <v>3504918.6799186426</v>
      </c>
      <c r="M112" s="292">
        <f t="shared" si="15"/>
        <v>3531420.6053607576</v>
      </c>
      <c r="N112" s="292">
        <f>SUM(N86:N87)-N111</f>
        <v>3556546.958098137</v>
      </c>
      <c r="O112" s="292">
        <f>SUM(O86:O87)-O111</f>
        <v>3606010.0935527314</v>
      </c>
      <c r="P112" s="44"/>
      <c r="Q112" s="44"/>
      <c r="R112" s="44"/>
      <c r="S112" s="44"/>
      <c r="T112" s="44"/>
      <c r="U112" s="44"/>
      <c r="V112" s="44"/>
      <c r="W112" s="44"/>
      <c r="X112" s="44"/>
      <c r="Y112" s="44"/>
      <c r="Z112" s="44"/>
      <c r="AA112" s="44"/>
      <c r="AB112" s="44"/>
      <c r="AC112" s="44"/>
      <c r="AD112" s="44"/>
      <c r="AE112" s="44"/>
      <c r="AF112" s="44"/>
      <c r="AG112" s="44"/>
    </row>
    <row r="113" spans="1:33" ht="12.75">
      <c r="A113" s="42" t="s">
        <v>272</v>
      </c>
      <c r="B113" s="43" t="s">
        <v>358</v>
      </c>
      <c r="C113" s="47"/>
      <c r="D113" s="47"/>
      <c r="E113" s="47"/>
      <c r="F113" s="37">
        <v>480891.3563252838</v>
      </c>
      <c r="G113" s="37">
        <v>485519.38386491564</v>
      </c>
      <c r="H113" s="37">
        <v>489758.9401493698</v>
      </c>
      <c r="I113" s="37">
        <v>491311.0472295794</v>
      </c>
      <c r="J113" s="37">
        <v>499089.34551087103</v>
      </c>
      <c r="K113" s="37">
        <v>505231.21555942134</v>
      </c>
      <c r="L113" s="37">
        <v>502490.28165005945</v>
      </c>
      <c r="M113" s="37">
        <v>504876.7142650484</v>
      </c>
      <c r="N113" s="37">
        <v>509678.13448235404</v>
      </c>
      <c r="O113" s="37">
        <v>507875.9724035178</v>
      </c>
      <c r="P113" s="44"/>
      <c r="Q113" s="44"/>
      <c r="R113" s="44"/>
      <c r="S113" s="44"/>
      <c r="T113" s="44"/>
      <c r="U113" s="44"/>
      <c r="V113" s="44"/>
      <c r="W113" s="44"/>
      <c r="X113" s="44"/>
      <c r="Y113" s="44"/>
      <c r="Z113" s="44"/>
      <c r="AA113" s="44"/>
      <c r="AB113" s="44"/>
      <c r="AC113" s="44"/>
      <c r="AD113" s="44"/>
      <c r="AE113" s="44"/>
      <c r="AF113" s="44"/>
      <c r="AG113" s="44"/>
    </row>
    <row r="114" spans="1:33" ht="12.75">
      <c r="A114" s="42"/>
      <c r="B114" s="43" t="s">
        <v>473</v>
      </c>
      <c r="C114" s="47"/>
      <c r="D114" s="47"/>
      <c r="E114" s="47"/>
      <c r="F114" s="292">
        <f aca="true" t="shared" si="16" ref="F114:N114">SUM(F88:F89)-F113</f>
        <v>653039.6436747161</v>
      </c>
      <c r="G114" s="292">
        <f t="shared" si="16"/>
        <v>650282.6161350843</v>
      </c>
      <c r="H114" s="292">
        <f t="shared" si="16"/>
        <v>648744.0598506301</v>
      </c>
      <c r="I114" s="292">
        <f t="shared" si="16"/>
        <v>650554.9527704206</v>
      </c>
      <c r="J114" s="292">
        <f t="shared" si="16"/>
        <v>646788.654489129</v>
      </c>
      <c r="K114" s="292">
        <f t="shared" si="16"/>
        <v>645255.7844405787</v>
      </c>
      <c r="L114" s="292">
        <f t="shared" si="16"/>
        <v>652799.7183499406</v>
      </c>
      <c r="M114" s="292">
        <f t="shared" si="16"/>
        <v>654489.2857349516</v>
      </c>
      <c r="N114" s="292">
        <f t="shared" si="16"/>
        <v>655288.865517646</v>
      </c>
      <c r="O114" s="292">
        <f aca="true" t="shared" si="17" ref="O114">SUM(O88:O89)-O113</f>
        <v>662114.0275964822</v>
      </c>
      <c r="P114" s="44"/>
      <c r="Q114" s="44"/>
      <c r="R114" s="44"/>
      <c r="S114" s="44"/>
      <c r="T114" s="44"/>
      <c r="U114" s="44"/>
      <c r="V114" s="44"/>
      <c r="W114" s="44"/>
      <c r="X114" s="44"/>
      <c r="Y114" s="44"/>
      <c r="Z114" s="44"/>
      <c r="AA114" s="44"/>
      <c r="AB114" s="44"/>
      <c r="AC114" s="44"/>
      <c r="AD114" s="44"/>
      <c r="AE114" s="44"/>
      <c r="AF114" s="44"/>
      <c r="AG114" s="44"/>
    </row>
    <row r="115" spans="1:33" ht="12.75">
      <c r="A115" s="42" t="str">
        <f>A64</f>
        <v>Resoc Brugge</v>
      </c>
      <c r="B115" s="43" t="s">
        <v>358</v>
      </c>
      <c r="C115" s="37"/>
      <c r="D115" s="37"/>
      <c r="E115" s="37"/>
      <c r="F115" s="37">
        <v>116910.63341310185</v>
      </c>
      <c r="G115" s="37">
        <v>117837.13449759383</v>
      </c>
      <c r="H115" s="37">
        <v>118884.29881037412</v>
      </c>
      <c r="I115" s="37">
        <v>118804.18348749081</v>
      </c>
      <c r="J115" s="37">
        <v>120235.7880705158</v>
      </c>
      <c r="K115" s="37">
        <v>121370.88395638466</v>
      </c>
      <c r="L115" s="37">
        <v>120607.98009033932</v>
      </c>
      <c r="M115" s="37">
        <v>120659.19880919704</v>
      </c>
      <c r="N115" s="37">
        <v>121466.46562244264</v>
      </c>
      <c r="O115" s="37">
        <v>120963.41493195783</v>
      </c>
      <c r="P115" s="44"/>
      <c r="Q115" s="44"/>
      <c r="R115" s="44"/>
      <c r="S115" s="44"/>
      <c r="T115" s="44"/>
      <c r="U115" s="44"/>
      <c r="V115" s="44"/>
      <c r="W115" s="44"/>
      <c r="X115" s="44"/>
      <c r="Y115" s="44"/>
      <c r="Z115" s="44"/>
      <c r="AA115" s="44"/>
      <c r="AB115" s="44"/>
      <c r="AC115" s="44"/>
      <c r="AD115" s="44"/>
      <c r="AE115" s="44"/>
      <c r="AF115" s="44"/>
      <c r="AG115" s="44"/>
    </row>
    <row r="116" spans="1:33" ht="12.75">
      <c r="A116" s="42"/>
      <c r="B116" s="43" t="s">
        <v>473</v>
      </c>
      <c r="C116" s="37"/>
      <c r="D116" s="37"/>
      <c r="E116" s="37"/>
      <c r="F116" s="292">
        <f aca="true" t="shared" si="18" ref="F116:N116">SUM(F90:F91)-F115</f>
        <v>155394.36658689816</v>
      </c>
      <c r="G116" s="292">
        <f t="shared" si="18"/>
        <v>155149.86550240617</v>
      </c>
      <c r="H116" s="292">
        <f t="shared" si="18"/>
        <v>154728.7011896259</v>
      </c>
      <c r="I116" s="292">
        <f t="shared" si="18"/>
        <v>155630.8165125092</v>
      </c>
      <c r="J116" s="292">
        <f t="shared" si="18"/>
        <v>154536.2119294842</v>
      </c>
      <c r="K116" s="292">
        <f t="shared" si="18"/>
        <v>154228.11604361533</v>
      </c>
      <c r="L116" s="292">
        <f t="shared" si="18"/>
        <v>155366.01990966068</v>
      </c>
      <c r="M116" s="292">
        <f t="shared" si="18"/>
        <v>155653.80119080294</v>
      </c>
      <c r="N116" s="292">
        <f t="shared" si="18"/>
        <v>155876.53437755734</v>
      </c>
      <c r="O116" s="292">
        <f aca="true" t="shared" si="19" ref="O116">SUM(O90:O91)-O115</f>
        <v>157522.58506804216</v>
      </c>
      <c r="P116" s="44"/>
      <c r="Q116" s="44"/>
      <c r="R116" s="44"/>
      <c r="S116" s="44"/>
      <c r="T116" s="44"/>
      <c r="U116" s="44"/>
      <c r="V116" s="44"/>
      <c r="W116" s="44"/>
      <c r="X116" s="44"/>
      <c r="Y116" s="44"/>
      <c r="Z116" s="44"/>
      <c r="AA116" s="44"/>
      <c r="AB116" s="44"/>
      <c r="AC116" s="44"/>
      <c r="AD116" s="44"/>
      <c r="AE116" s="44"/>
      <c r="AF116" s="44"/>
      <c r="AG116" s="44"/>
    </row>
    <row r="117" spans="1:33" ht="12.75">
      <c r="A117" s="42" t="str">
        <f>A66</f>
        <v>Resoc Oostende</v>
      </c>
      <c r="B117" s="43" t="s">
        <v>358</v>
      </c>
      <c r="C117" s="37"/>
      <c r="D117" s="37"/>
      <c r="E117" s="37"/>
      <c r="F117" s="37">
        <v>56941.399370066436</v>
      </c>
      <c r="G117" s="37">
        <v>57750.99738702679</v>
      </c>
      <c r="H117" s="37">
        <v>58217.11983390686</v>
      </c>
      <c r="I117" s="37">
        <v>58319.94884872658</v>
      </c>
      <c r="J117" s="37">
        <v>59134.64076162199</v>
      </c>
      <c r="K117" s="37">
        <v>60200.39617664716</v>
      </c>
      <c r="L117" s="37">
        <v>59617.069894411696</v>
      </c>
      <c r="M117" s="37">
        <v>60081.71689047256</v>
      </c>
      <c r="N117" s="37">
        <v>60845.134251358504</v>
      </c>
      <c r="O117" s="37">
        <v>60126.69697434633</v>
      </c>
      <c r="P117" s="44"/>
      <c r="Q117" s="44"/>
      <c r="R117" s="44"/>
      <c r="S117" s="44"/>
      <c r="T117" s="44"/>
      <c r="U117" s="44"/>
      <c r="V117" s="44"/>
      <c r="W117" s="44"/>
      <c r="X117" s="44"/>
      <c r="Y117" s="44"/>
      <c r="Z117" s="44"/>
      <c r="AA117" s="44"/>
      <c r="AB117" s="44"/>
      <c r="AC117" s="44"/>
      <c r="AD117" s="44"/>
      <c r="AE117" s="44"/>
      <c r="AF117" s="44"/>
      <c r="AG117" s="44"/>
    </row>
    <row r="118" spans="1:33" ht="12.75">
      <c r="A118" s="42"/>
      <c r="B118" s="43" t="s">
        <v>473</v>
      </c>
      <c r="C118" s="37"/>
      <c r="D118" s="37"/>
      <c r="E118" s="37"/>
      <c r="F118" s="292">
        <f aca="true" t="shared" si="20" ref="F118:N118">SUM(F92:F93)-F117</f>
        <v>87961.60062993356</v>
      </c>
      <c r="G118" s="292">
        <f t="shared" si="20"/>
        <v>87950.00261297321</v>
      </c>
      <c r="H118" s="292">
        <f t="shared" si="20"/>
        <v>88278.88016609315</v>
      </c>
      <c r="I118" s="292">
        <f t="shared" si="20"/>
        <v>88972.05115127342</v>
      </c>
      <c r="J118" s="292">
        <f t="shared" si="20"/>
        <v>89190.359238378</v>
      </c>
      <c r="K118" s="292">
        <f t="shared" si="20"/>
        <v>89086.60382335284</v>
      </c>
      <c r="L118" s="292">
        <f t="shared" si="20"/>
        <v>90673.93010558831</v>
      </c>
      <c r="M118" s="292">
        <f t="shared" si="20"/>
        <v>90759.28310952743</v>
      </c>
      <c r="N118" s="292">
        <f t="shared" si="20"/>
        <v>91364.86574864149</v>
      </c>
      <c r="O118" s="292">
        <f aca="true" t="shared" si="21" ref="O118">SUM(O92:O93)-O117</f>
        <v>92978.30302565367</v>
      </c>
      <c r="P118" s="44"/>
      <c r="Q118" s="44"/>
      <c r="R118" s="44"/>
      <c r="S118" s="44"/>
      <c r="T118" s="44"/>
      <c r="U118" s="44"/>
      <c r="V118" s="44"/>
      <c r="W118" s="44"/>
      <c r="X118" s="44"/>
      <c r="Y118" s="44"/>
      <c r="Z118" s="44"/>
      <c r="AA118" s="44"/>
      <c r="AB118" s="44"/>
      <c r="AC118" s="44"/>
      <c r="AD118" s="44"/>
      <c r="AE118" s="44"/>
      <c r="AF118" s="44"/>
      <c r="AG118" s="44"/>
    </row>
    <row r="119" spans="1:33" ht="12.75">
      <c r="A119" s="42" t="str">
        <f>A68</f>
        <v>Resoc Roeselare-Tielt</v>
      </c>
      <c r="B119" s="43" t="s">
        <v>358</v>
      </c>
      <c r="C119" s="37"/>
      <c r="D119" s="37"/>
      <c r="E119" s="37"/>
      <c r="F119" s="37">
        <v>101227.1072124542</v>
      </c>
      <c r="G119" s="37">
        <v>102237.74706342077</v>
      </c>
      <c r="H119" s="37">
        <v>103221.20174936541</v>
      </c>
      <c r="I119" s="37">
        <v>103912.66069525272</v>
      </c>
      <c r="J119" s="37">
        <v>105812.03155447525</v>
      </c>
      <c r="K119" s="37">
        <v>107026.74552986865</v>
      </c>
      <c r="L119" s="37">
        <v>106705.7419243051</v>
      </c>
      <c r="M119" s="37">
        <v>107299.76852668382</v>
      </c>
      <c r="N119" s="37">
        <v>108470.99122295961</v>
      </c>
      <c r="O119" s="37">
        <v>108715.43802107753</v>
      </c>
      <c r="P119" s="44"/>
      <c r="Q119" s="44"/>
      <c r="R119" s="44"/>
      <c r="S119" s="44"/>
      <c r="T119" s="44"/>
      <c r="U119" s="44"/>
      <c r="V119" s="44"/>
      <c r="W119" s="44"/>
      <c r="X119" s="44"/>
      <c r="Y119" s="44"/>
      <c r="Z119" s="44"/>
      <c r="AA119" s="44"/>
      <c r="AB119" s="44"/>
      <c r="AC119" s="44"/>
      <c r="AD119" s="44"/>
      <c r="AE119" s="44"/>
      <c r="AF119" s="44"/>
      <c r="AG119" s="44"/>
    </row>
    <row r="120" spans="1:33" ht="12.75">
      <c r="A120" s="42"/>
      <c r="B120" s="43" t="s">
        <v>473</v>
      </c>
      <c r="C120" s="37"/>
      <c r="D120" s="37"/>
      <c r="E120" s="37"/>
      <c r="F120" s="292">
        <f aca="true" t="shared" si="22" ref="F120:N120">SUM(F94:F95)-F119</f>
        <v>128175.8927875458</v>
      </c>
      <c r="G120" s="292">
        <f t="shared" si="22"/>
        <v>127398.25293657923</v>
      </c>
      <c r="H120" s="292">
        <f t="shared" si="22"/>
        <v>126847.79825063459</v>
      </c>
      <c r="I120" s="292">
        <f t="shared" si="22"/>
        <v>126934.33930474728</v>
      </c>
      <c r="J120" s="292">
        <f t="shared" si="22"/>
        <v>126141.96844552475</v>
      </c>
      <c r="K120" s="292">
        <f t="shared" si="22"/>
        <v>126173.25447013135</v>
      </c>
      <c r="L120" s="292">
        <f t="shared" si="22"/>
        <v>127490.2580756949</v>
      </c>
      <c r="M120" s="292">
        <f t="shared" si="22"/>
        <v>127998.23147331618</v>
      </c>
      <c r="N120" s="292">
        <f t="shared" si="22"/>
        <v>128134.00877704039</v>
      </c>
      <c r="O120" s="292">
        <f aca="true" t="shared" si="23" ref="O120">SUM(O94:O95)-O119</f>
        <v>129055.56197892247</v>
      </c>
      <c r="P120" s="44"/>
      <c r="Q120" s="44"/>
      <c r="R120" s="44"/>
      <c r="S120" s="44"/>
      <c r="T120" s="44"/>
      <c r="U120" s="44"/>
      <c r="V120" s="44"/>
      <c r="W120" s="44"/>
      <c r="X120" s="44"/>
      <c r="Y120" s="44"/>
      <c r="Z120" s="44"/>
      <c r="AA120" s="44"/>
      <c r="AB120" s="44"/>
      <c r="AC120" s="44"/>
      <c r="AD120" s="44"/>
      <c r="AE120" s="44"/>
      <c r="AF120" s="44"/>
      <c r="AG120" s="44"/>
    </row>
    <row r="121" spans="1:33" ht="12.75">
      <c r="A121" s="42" t="str">
        <f>A70</f>
        <v>Resoc Westhoek</v>
      </c>
      <c r="B121" s="43" t="s">
        <v>358</v>
      </c>
      <c r="C121" s="37"/>
      <c r="D121" s="37"/>
      <c r="E121" s="37"/>
      <c r="F121" s="37">
        <v>86394.30334682816</v>
      </c>
      <c r="G121" s="37">
        <v>87468.63797363738</v>
      </c>
      <c r="H121" s="37">
        <v>88634.37302571825</v>
      </c>
      <c r="I121" s="37">
        <v>88885.34221766808</v>
      </c>
      <c r="J121" s="37">
        <v>90903.49703276916</v>
      </c>
      <c r="K121" s="37">
        <v>92341.08383072502</v>
      </c>
      <c r="L121" s="37">
        <v>92202.09457085656</v>
      </c>
      <c r="M121" s="37">
        <v>92760.53300781405</v>
      </c>
      <c r="N121" s="37">
        <v>93533.83914205497</v>
      </c>
      <c r="O121" s="37">
        <v>93209.72091551022</v>
      </c>
      <c r="P121" s="44"/>
      <c r="Q121" s="44"/>
      <c r="R121" s="44"/>
      <c r="S121" s="44"/>
      <c r="T121" s="44"/>
      <c r="U121" s="44"/>
      <c r="V121" s="44"/>
      <c r="W121" s="44"/>
      <c r="X121" s="44"/>
      <c r="Y121" s="44"/>
      <c r="Z121" s="44"/>
      <c r="AA121" s="44"/>
      <c r="AB121" s="44"/>
      <c r="AC121" s="44"/>
      <c r="AD121" s="44"/>
      <c r="AE121" s="44"/>
      <c r="AF121" s="44"/>
      <c r="AG121" s="44"/>
    </row>
    <row r="122" spans="1:33" ht="12.75">
      <c r="A122" s="42"/>
      <c r="B122" s="43" t="s">
        <v>473</v>
      </c>
      <c r="C122" s="37"/>
      <c r="D122" s="37"/>
      <c r="E122" s="37"/>
      <c r="F122" s="292">
        <f aca="true" t="shared" si="24" ref="F122:N122">SUM(F96:F97)-F121</f>
        <v>123495.69665317184</v>
      </c>
      <c r="G122" s="292">
        <f t="shared" si="24"/>
        <v>122883.36202636262</v>
      </c>
      <c r="H122" s="292">
        <f t="shared" si="24"/>
        <v>122500.62697428175</v>
      </c>
      <c r="I122" s="292">
        <f t="shared" si="24"/>
        <v>122891.65778233192</v>
      </c>
      <c r="J122" s="292">
        <f t="shared" si="24"/>
        <v>121763.50296723084</v>
      </c>
      <c r="K122" s="292">
        <f t="shared" si="24"/>
        <v>121387.91616927498</v>
      </c>
      <c r="L122" s="292">
        <f t="shared" si="24"/>
        <v>122577.90542914344</v>
      </c>
      <c r="M122" s="292">
        <f t="shared" si="24"/>
        <v>123041.46699218595</v>
      </c>
      <c r="N122" s="292">
        <f t="shared" si="24"/>
        <v>123145.16085794503</v>
      </c>
      <c r="O122" s="292">
        <f aca="true" t="shared" si="25" ref="O122">SUM(O96:O97)-O121</f>
        <v>124242.27908448978</v>
      </c>
      <c r="P122" s="44"/>
      <c r="Q122" s="44"/>
      <c r="R122" s="44"/>
      <c r="S122" s="44"/>
      <c r="T122" s="44"/>
      <c r="U122" s="44"/>
      <c r="V122" s="44"/>
      <c r="W122" s="44"/>
      <c r="X122" s="44"/>
      <c r="Y122" s="44"/>
      <c r="Z122" s="44"/>
      <c r="AA122" s="44"/>
      <c r="AB122" s="44"/>
      <c r="AC122" s="44"/>
      <c r="AD122" s="44"/>
      <c r="AE122" s="44"/>
      <c r="AF122" s="44"/>
      <c r="AG122" s="44"/>
    </row>
    <row r="123" spans="1:33" ht="12.75">
      <c r="A123" s="42" t="str">
        <f>A72</f>
        <v>Resoc Z-W-Vlaanderen</v>
      </c>
      <c r="B123" s="43" t="s">
        <v>358</v>
      </c>
      <c r="C123" s="37"/>
      <c r="D123" s="37"/>
      <c r="E123" s="37"/>
      <c r="F123" s="37">
        <v>119417.91298283322</v>
      </c>
      <c r="G123" s="37">
        <v>120224.8669432369</v>
      </c>
      <c r="H123" s="37">
        <v>120801.94673000513</v>
      </c>
      <c r="I123" s="37">
        <v>121388.91198044125</v>
      </c>
      <c r="J123" s="37">
        <v>123003.38809148887</v>
      </c>
      <c r="K123" s="37">
        <v>124292.10606579586</v>
      </c>
      <c r="L123" s="37">
        <v>123357.39517014676</v>
      </c>
      <c r="M123" s="37">
        <v>124075.49703088096</v>
      </c>
      <c r="N123" s="37">
        <v>125361.70424353832</v>
      </c>
      <c r="O123" s="37">
        <v>124860.70156062586</v>
      </c>
      <c r="P123" s="44"/>
      <c r="Q123" s="44"/>
      <c r="R123" s="44"/>
      <c r="S123" s="44"/>
      <c r="T123" s="44"/>
      <c r="U123" s="44"/>
      <c r="V123" s="44"/>
      <c r="W123" s="44"/>
      <c r="X123" s="44"/>
      <c r="Y123" s="44"/>
      <c r="Z123" s="44"/>
      <c r="AA123" s="44"/>
      <c r="AB123" s="44"/>
      <c r="AC123" s="44"/>
      <c r="AD123" s="44"/>
      <c r="AE123" s="44"/>
      <c r="AF123" s="44"/>
      <c r="AG123" s="44"/>
    </row>
    <row r="124" spans="1:33" ht="12.75">
      <c r="A124" s="42"/>
      <c r="B124" s="43" t="s">
        <v>473</v>
      </c>
      <c r="C124" s="37"/>
      <c r="D124" s="37"/>
      <c r="E124" s="37"/>
      <c r="F124" s="292">
        <f aca="true" t="shared" si="26" ref="F124:N124">SUM(F98:F99)-F123</f>
        <v>158012.08701716678</v>
      </c>
      <c r="G124" s="292">
        <f t="shared" si="26"/>
        <v>156901.1330567631</v>
      </c>
      <c r="H124" s="292">
        <f t="shared" si="26"/>
        <v>156388.05326999485</v>
      </c>
      <c r="I124" s="292">
        <f t="shared" si="26"/>
        <v>156126.08801955875</v>
      </c>
      <c r="J124" s="292">
        <f t="shared" si="26"/>
        <v>155156.61190851114</v>
      </c>
      <c r="K124" s="292">
        <f t="shared" si="26"/>
        <v>154379.89393420413</v>
      </c>
      <c r="L124" s="292">
        <f t="shared" si="26"/>
        <v>156691.60482985323</v>
      </c>
      <c r="M124" s="292">
        <f t="shared" si="26"/>
        <v>157036.50296911906</v>
      </c>
      <c r="N124" s="292">
        <f t="shared" si="26"/>
        <v>156768.29575646168</v>
      </c>
      <c r="O124" s="292">
        <f aca="true" t="shared" si="27" ref="O124">SUM(O98:O99)-O123</f>
        <v>158315.29843937414</v>
      </c>
      <c r="P124" s="44"/>
      <c r="Q124" s="44"/>
      <c r="R124" s="44"/>
      <c r="S124" s="44"/>
      <c r="T124" s="44"/>
      <c r="U124" s="44"/>
      <c r="V124" s="44"/>
      <c r="W124" s="44"/>
      <c r="X124" s="44"/>
      <c r="Y124" s="44"/>
      <c r="Z124" s="44"/>
      <c r="AA124" s="44"/>
      <c r="AB124" s="44"/>
      <c r="AC124" s="44"/>
      <c r="AD124" s="44"/>
      <c r="AE124" s="44"/>
      <c r="AF124" s="44"/>
      <c r="AG124" s="44"/>
    </row>
    <row r="125" spans="1:33" ht="12.75">
      <c r="A125" s="42"/>
      <c r="B125" s="43"/>
      <c r="C125" s="37"/>
      <c r="D125" s="37"/>
      <c r="E125" s="37"/>
      <c r="F125" s="37"/>
      <c r="G125" s="37"/>
      <c r="H125" s="37"/>
      <c r="I125" s="37"/>
      <c r="J125" s="37"/>
      <c r="K125" s="37"/>
      <c r="L125" s="37"/>
      <c r="M125" s="37"/>
      <c r="N125" s="37"/>
      <c r="O125" s="37"/>
      <c r="P125" s="44"/>
      <c r="Q125" s="44"/>
      <c r="R125" s="44"/>
      <c r="S125" s="44"/>
      <c r="T125" s="44"/>
      <c r="U125" s="44"/>
      <c r="V125" s="44"/>
      <c r="W125" s="44"/>
      <c r="X125" s="44"/>
      <c r="Y125" s="44"/>
      <c r="Z125" s="44"/>
      <c r="AA125" s="44"/>
      <c r="AB125" s="44"/>
      <c r="AC125" s="44"/>
      <c r="AD125" s="44"/>
      <c r="AE125" s="44"/>
      <c r="AF125" s="44"/>
      <c r="AG125" s="44"/>
    </row>
    <row r="126" spans="1:33" ht="12.75">
      <c r="A126" s="42" t="s">
        <v>234</v>
      </c>
      <c r="B126" s="43"/>
      <c r="C126" s="37"/>
      <c r="D126" s="37"/>
      <c r="E126" s="37"/>
      <c r="F126" s="292">
        <f>F112/F111*100</f>
        <v>135.65510180996597</v>
      </c>
      <c r="G126" s="292">
        <f aca="true" t="shared" si="28" ref="G126:N126">G112/G111*100</f>
        <v>134.520129993257</v>
      </c>
      <c r="H126" s="292">
        <f t="shared" si="28"/>
        <v>133.3214783431545</v>
      </c>
      <c r="I126" s="292">
        <f t="shared" si="28"/>
        <v>132.40295832508633</v>
      </c>
      <c r="J126" s="292">
        <f t="shared" si="28"/>
        <v>129.57714584625373</v>
      </c>
      <c r="K126" s="292">
        <f t="shared" si="28"/>
        <v>127.26796436056816</v>
      </c>
      <c r="L126" s="292">
        <f t="shared" si="28"/>
        <v>129.62177167779663</v>
      </c>
      <c r="M126" s="292">
        <f t="shared" si="28"/>
        <v>129.80480110727393</v>
      </c>
      <c r="N126" s="292">
        <f t="shared" si="28"/>
        <v>129.32469885209903</v>
      </c>
      <c r="O126" s="292">
        <f aca="true" t="shared" si="29" ref="O126">O112/O111*100</f>
        <v>131.3782183277066</v>
      </c>
      <c r="P126" s="44"/>
      <c r="Q126" s="44"/>
      <c r="R126" s="44"/>
      <c r="S126" s="44"/>
      <c r="T126" s="44"/>
      <c r="U126" s="44"/>
      <c r="V126" s="44"/>
      <c r="W126" s="44"/>
      <c r="X126" s="44"/>
      <c r="Y126" s="44"/>
      <c r="Z126" s="44"/>
      <c r="AA126" s="44"/>
      <c r="AB126" s="44"/>
      <c r="AC126" s="44"/>
      <c r="AD126" s="44"/>
      <c r="AE126" s="44"/>
      <c r="AF126" s="44"/>
      <c r="AG126" s="44"/>
    </row>
    <row r="127" spans="1:33" ht="12.75">
      <c r="A127" s="42" t="str">
        <f aca="true" t="shared" si="30" ref="A127:A132">B6</f>
        <v>West-Vlaanderen</v>
      </c>
      <c r="B127" s="43"/>
      <c r="C127" s="37"/>
      <c r="D127" s="37"/>
      <c r="E127" s="37"/>
      <c r="F127" s="292">
        <f>F114/F113*100</f>
        <v>135.79775038272638</v>
      </c>
      <c r="G127" s="292">
        <f aca="true" t="shared" si="31" ref="G127:M127">G114/G113*100</f>
        <v>133.9354591692286</v>
      </c>
      <c r="H127" s="292">
        <f t="shared" si="31"/>
        <v>132.46191272236337</v>
      </c>
      <c r="I127" s="292">
        <f t="shared" si="31"/>
        <v>132.41203438001054</v>
      </c>
      <c r="J127" s="292">
        <f t="shared" si="31"/>
        <v>129.59376117858656</v>
      </c>
      <c r="K127" s="292">
        <f t="shared" si="31"/>
        <v>127.71494804138617</v>
      </c>
      <c r="L127" s="292">
        <f t="shared" si="31"/>
        <v>129.91290422698333</v>
      </c>
      <c r="M127" s="292">
        <f t="shared" si="31"/>
        <v>129.63348620419046</v>
      </c>
      <c r="N127" s="292">
        <f>N114/N113*100</f>
        <v>128.5691539785553</v>
      </c>
      <c r="O127" s="292">
        <f>O114/O113*100</f>
        <v>130.36923650139116</v>
      </c>
      <c r="P127" s="44"/>
      <c r="Q127" s="44"/>
      <c r="R127" s="44"/>
      <c r="S127" s="44"/>
      <c r="T127" s="44"/>
      <c r="U127" s="44"/>
      <c r="V127" s="44"/>
      <c r="W127" s="44"/>
      <c r="X127" s="44"/>
      <c r="Y127" s="44"/>
      <c r="Z127" s="44"/>
      <c r="AA127" s="44"/>
      <c r="AB127" s="44"/>
      <c r="AC127" s="44"/>
      <c r="AD127" s="44"/>
      <c r="AE127" s="44"/>
      <c r="AF127" s="44"/>
      <c r="AG127" s="44"/>
    </row>
    <row r="128" spans="1:33" ht="12.75">
      <c r="A128" s="42" t="str">
        <f t="shared" si="30"/>
        <v>Resoc Brugge</v>
      </c>
      <c r="B128" s="43"/>
      <c r="C128" s="37"/>
      <c r="D128" s="37"/>
      <c r="E128" s="37"/>
      <c r="F128" s="292">
        <f aca="true" t="shared" si="32" ref="F128:N128">F116/F115*100</f>
        <v>132.91722236917036</v>
      </c>
      <c r="G128" s="292">
        <f t="shared" si="32"/>
        <v>131.66466255641532</v>
      </c>
      <c r="H128" s="292">
        <f t="shared" si="32"/>
        <v>130.15066138920938</v>
      </c>
      <c r="I128" s="292">
        <f t="shared" si="32"/>
        <v>130.99775777584125</v>
      </c>
      <c r="J128" s="292">
        <f t="shared" si="32"/>
        <v>128.5276325871062</v>
      </c>
      <c r="K128" s="292">
        <f t="shared" si="32"/>
        <v>127.07175808247233</v>
      </c>
      <c r="L128" s="292">
        <f t="shared" si="32"/>
        <v>128.81902158819545</v>
      </c>
      <c r="M128" s="292">
        <f t="shared" si="32"/>
        <v>129.00284663496248</v>
      </c>
      <c r="N128" s="292">
        <f t="shared" si="32"/>
        <v>128.3288630971386</v>
      </c>
      <c r="O128" s="292">
        <f aca="true" t="shared" si="33" ref="O128">O116/O115*100</f>
        <v>130.22332839780435</v>
      </c>
      <c r="P128" s="44"/>
      <c r="Q128" s="44"/>
      <c r="R128" s="44"/>
      <c r="S128" s="44"/>
      <c r="T128" s="44"/>
      <c r="U128" s="44"/>
      <c r="V128" s="44"/>
      <c r="W128" s="44"/>
      <c r="X128" s="44"/>
      <c r="Y128" s="44"/>
      <c r="Z128" s="44"/>
      <c r="AA128" s="44"/>
      <c r="AB128" s="44"/>
      <c r="AC128" s="44"/>
      <c r="AD128" s="44"/>
      <c r="AE128" s="44"/>
      <c r="AF128" s="44"/>
      <c r="AG128" s="44"/>
    </row>
    <row r="129" spans="1:33" ht="12.75">
      <c r="A129" s="42" t="str">
        <f t="shared" si="30"/>
        <v>Resoc Oostende</v>
      </c>
      <c r="B129" s="43"/>
      <c r="C129" s="46"/>
      <c r="D129" s="46"/>
      <c r="E129" s="46"/>
      <c r="F129" s="293">
        <f>F118/F117*100</f>
        <v>154.4774129245832</v>
      </c>
      <c r="G129" s="293">
        <f aca="true" t="shared" si="34" ref="G129:N129">G118/G117*100</f>
        <v>152.29174662311604</v>
      </c>
      <c r="H129" s="293">
        <f t="shared" si="34"/>
        <v>151.63731977458235</v>
      </c>
      <c r="I129" s="293">
        <f t="shared" si="34"/>
        <v>152.5585205536684</v>
      </c>
      <c r="J129" s="293">
        <f t="shared" si="34"/>
        <v>150.8259086208265</v>
      </c>
      <c r="K129" s="293">
        <f t="shared" si="34"/>
        <v>147.98341785317214</v>
      </c>
      <c r="L129" s="293">
        <f t="shared" si="34"/>
        <v>152.09390576588498</v>
      </c>
      <c r="M129" s="293">
        <f t="shared" si="34"/>
        <v>151.05973631708844</v>
      </c>
      <c r="N129" s="293">
        <f t="shared" si="34"/>
        <v>150.15969127654864</v>
      </c>
      <c r="O129" s="293">
        <f aca="true" t="shared" si="35" ref="O129">O118/O117*100</f>
        <v>154.6373037343525</v>
      </c>
      <c r="P129" s="46"/>
      <c r="Q129" s="46"/>
      <c r="R129" s="46"/>
      <c r="S129" s="46"/>
      <c r="T129" s="46"/>
      <c r="U129" s="46"/>
      <c r="V129" s="46"/>
      <c r="W129" s="46"/>
      <c r="X129" s="46"/>
      <c r="Y129" s="46"/>
      <c r="Z129" s="46"/>
      <c r="AA129" s="46"/>
      <c r="AB129" s="46"/>
      <c r="AC129" s="46"/>
      <c r="AD129" s="46"/>
      <c r="AE129" s="46"/>
      <c r="AF129" s="46"/>
      <c r="AG129" s="46"/>
    </row>
    <row r="130" spans="1:33" ht="12.75">
      <c r="A130" s="42" t="str">
        <f t="shared" si="30"/>
        <v>Resoc Roeselare-Tielt</v>
      </c>
      <c r="B130" s="43"/>
      <c r="C130" s="46"/>
      <c r="D130" s="46"/>
      <c r="E130" s="46"/>
      <c r="F130" s="293">
        <f>F120/F119*100</f>
        <v>126.62210381902135</v>
      </c>
      <c r="G130" s="293">
        <f aca="true" t="shared" si="36" ref="G130:N130">G120/G119*100</f>
        <v>124.60980077891459</v>
      </c>
      <c r="H130" s="293">
        <f t="shared" si="36"/>
        <v>122.88928640710621</v>
      </c>
      <c r="I130" s="293">
        <f t="shared" si="36"/>
        <v>122.15483508502474</v>
      </c>
      <c r="J130" s="293">
        <f t="shared" si="36"/>
        <v>119.21325636828269</v>
      </c>
      <c r="K130" s="293">
        <f t="shared" si="36"/>
        <v>117.88946197090459</v>
      </c>
      <c r="L130" s="293">
        <f t="shared" si="36"/>
        <v>119.4783483780413</v>
      </c>
      <c r="M130" s="293">
        <f t="shared" si="36"/>
        <v>119.29031463053433</v>
      </c>
      <c r="N130" s="293">
        <f t="shared" si="36"/>
        <v>118.12744341357026</v>
      </c>
      <c r="O130" s="293">
        <f aca="true" t="shared" si="37" ref="O130">O120/O119*100</f>
        <v>118.7095083532676</v>
      </c>
      <c r="P130" s="46"/>
      <c r="Q130" s="46"/>
      <c r="R130" s="46"/>
      <c r="S130" s="46"/>
      <c r="T130" s="46"/>
      <c r="U130" s="46"/>
      <c r="V130" s="46"/>
      <c r="W130" s="46"/>
      <c r="X130" s="46"/>
      <c r="Y130" s="46"/>
      <c r="Z130" s="46"/>
      <c r="AA130" s="46"/>
      <c r="AB130" s="46"/>
      <c r="AC130" s="46"/>
      <c r="AD130" s="46"/>
      <c r="AE130" s="46"/>
      <c r="AF130" s="46"/>
      <c r="AG130" s="46"/>
    </row>
    <row r="131" spans="1:15" ht="12.75">
      <c r="A131" s="42" t="str">
        <f t="shared" si="30"/>
        <v>Resoc Westhoek</v>
      </c>
      <c r="B131" s="43"/>
      <c r="C131" s="46"/>
      <c r="D131" s="46"/>
      <c r="E131" s="46"/>
      <c r="F131" s="293">
        <f aca="true" t="shared" si="38" ref="F131:M131">F122/F121*100</f>
        <v>142.94425890258168</v>
      </c>
      <c r="G131" s="293">
        <f t="shared" si="38"/>
        <v>140.48848235569767</v>
      </c>
      <c r="H131" s="293">
        <f t="shared" si="38"/>
        <v>138.20893948077776</v>
      </c>
      <c r="I131" s="293">
        <f t="shared" si="38"/>
        <v>138.2586315316051</v>
      </c>
      <c r="J131" s="293">
        <f t="shared" si="38"/>
        <v>133.94809544382784</v>
      </c>
      <c r="K131" s="293">
        <f t="shared" si="38"/>
        <v>131.4560227512568</v>
      </c>
      <c r="L131" s="293">
        <f t="shared" si="38"/>
        <v>132.94481649214956</v>
      </c>
      <c r="M131" s="293">
        <f t="shared" si="38"/>
        <v>132.64420007356043</v>
      </c>
      <c r="N131" s="293">
        <f>N122/N121*100</f>
        <v>131.65840511573325</v>
      </c>
      <c r="O131" s="293">
        <f>O122/O121*100</f>
        <v>133.29326368985588</v>
      </c>
    </row>
    <row r="132" spans="1:15" ht="12.75">
      <c r="A132" s="42" t="str">
        <f t="shared" si="30"/>
        <v>Resoc Z-W-Vlaanderen</v>
      </c>
      <c r="F132" s="293">
        <f>F124/F123*100</f>
        <v>132.31858024506056</v>
      </c>
      <c r="G132" s="293">
        <f aca="true" t="shared" si="39" ref="G132:N132">G124/G123*100</f>
        <v>130.5063894400836</v>
      </c>
      <c r="H132" s="293">
        <f t="shared" si="39"/>
        <v>129.45822273835157</v>
      </c>
      <c r="I132" s="293">
        <f t="shared" si="39"/>
        <v>128.61643248331816</v>
      </c>
      <c r="J132" s="293">
        <f t="shared" si="39"/>
        <v>126.1401123301636</v>
      </c>
      <c r="K132" s="293">
        <f t="shared" si="39"/>
        <v>124.2073200147408</v>
      </c>
      <c r="L132" s="293">
        <f t="shared" si="39"/>
        <v>127.02246558767605</v>
      </c>
      <c r="M132" s="293">
        <f t="shared" si="39"/>
        <v>126.56528220881074</v>
      </c>
      <c r="N132" s="293">
        <f t="shared" si="39"/>
        <v>125.05277963668253</v>
      </c>
      <c r="O132" s="293">
        <f aca="true" t="shared" si="40" ref="O132">O124/O123*100</f>
        <v>126.79353588487123</v>
      </c>
    </row>
    <row r="138" spans="1:33" ht="12.75">
      <c r="A138" s="22" t="s">
        <v>275</v>
      </c>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row>
    <row r="140" ht="12.75">
      <c r="A140" s="30" t="s">
        <v>276</v>
      </c>
    </row>
    <row r="141" spans="1:19" ht="12.75">
      <c r="A141" s="48" t="s">
        <v>277</v>
      </c>
      <c r="B141" s="48">
        <v>2003</v>
      </c>
      <c r="C141" s="48">
        <v>2004</v>
      </c>
      <c r="D141" s="48">
        <v>2005</v>
      </c>
      <c r="E141" s="48">
        <v>2006</v>
      </c>
      <c r="F141" s="48">
        <v>2007</v>
      </c>
      <c r="G141" s="48">
        <v>2008</v>
      </c>
      <c r="H141" s="48">
        <v>2009</v>
      </c>
      <c r="I141" s="48">
        <v>2010</v>
      </c>
      <c r="L141" s="45"/>
      <c r="M141" s="45" t="s">
        <v>234</v>
      </c>
      <c r="N141" t="s">
        <v>235</v>
      </c>
      <c r="O141" t="s">
        <v>242</v>
      </c>
      <c r="P141" t="s">
        <v>278</v>
      </c>
      <c r="Q141" t="s">
        <v>365</v>
      </c>
      <c r="R141" t="s">
        <v>279</v>
      </c>
      <c r="S141" t="s">
        <v>280</v>
      </c>
    </row>
    <row r="142" spans="1:19" ht="12.75">
      <c r="A142" t="s">
        <v>242</v>
      </c>
      <c r="B142" s="45">
        <v>116910.73206786397</v>
      </c>
      <c r="C142" s="45">
        <v>117786.10935810635</v>
      </c>
      <c r="D142" s="45">
        <v>118888.52544610355</v>
      </c>
      <c r="E142" s="45">
        <v>118804.18371642852</v>
      </c>
      <c r="F142" s="45">
        <v>120235.78807051582</v>
      </c>
      <c r="G142" s="45">
        <v>121370.88395638467</v>
      </c>
      <c r="H142" s="45">
        <v>120607.98009033925</v>
      </c>
      <c r="I142" s="45">
        <v>120659.19880919707</v>
      </c>
      <c r="L142" s="45" t="s">
        <v>318</v>
      </c>
      <c r="M142" s="45">
        <v>51.11585148738765</v>
      </c>
      <c r="N142" s="49">
        <f>2!G17</f>
        <v>56.89913197907598</v>
      </c>
      <c r="O142" s="49">
        <f>2!G24</f>
        <v>53.60395563730361</v>
      </c>
      <c r="P142" s="49">
        <f>2!G31</f>
        <v>53.97991301431206</v>
      </c>
      <c r="Q142" s="49">
        <f>2!G38</f>
        <v>60.28126833239291</v>
      </c>
      <c r="R142" s="49">
        <f>2!G45</f>
        <v>59.16251377449441</v>
      </c>
      <c r="S142" s="49">
        <f>2!G52</f>
        <v>56.82406286841266</v>
      </c>
    </row>
    <row r="143" spans="1:19" ht="12.75">
      <c r="A143" t="s">
        <v>278</v>
      </c>
      <c r="B143" s="45">
        <v>56941.39937006645</v>
      </c>
      <c r="C143" s="45">
        <v>57739.207530870706</v>
      </c>
      <c r="D143" s="45">
        <v>58217.11983390685</v>
      </c>
      <c r="E143" s="45">
        <v>58319.94884872656</v>
      </c>
      <c r="F143" s="45">
        <v>59134.64076162199</v>
      </c>
      <c r="G143" s="45">
        <v>60200.396176647155</v>
      </c>
      <c r="H143" s="45">
        <v>59617.06989441167</v>
      </c>
      <c r="I143" s="45">
        <v>60081.71689047255</v>
      </c>
      <c r="L143" s="45" t="s">
        <v>308</v>
      </c>
      <c r="M143" s="45">
        <v>82.78243366742554</v>
      </c>
      <c r="N143" s="49">
        <f>2!G18</f>
        <v>86.06729725674224</v>
      </c>
      <c r="O143" s="49">
        <f>2!G25</f>
        <v>85.80186278456257</v>
      </c>
      <c r="P143" s="49">
        <f>2!G32</f>
        <v>80.19462416663914</v>
      </c>
      <c r="Q143" s="49">
        <f>2!G39</f>
        <v>88.84217762671356</v>
      </c>
      <c r="R143" s="49">
        <f>2!G46</f>
        <v>86.39143068578417</v>
      </c>
      <c r="S143" s="49">
        <f>2!G53</f>
        <v>86.6745440238606</v>
      </c>
    </row>
    <row r="144" spans="1:19" ht="12.75">
      <c r="A144" t="s">
        <v>365</v>
      </c>
      <c r="B144" s="45">
        <v>101236.30484224133</v>
      </c>
      <c r="C144" s="45">
        <v>102232.93877295201</v>
      </c>
      <c r="D144" s="45">
        <v>103226.82572440457</v>
      </c>
      <c r="E144" s="45">
        <v>103912.66069525268</v>
      </c>
      <c r="F144" s="45">
        <v>105812.78791198565</v>
      </c>
      <c r="G144" s="45">
        <v>107026.74552986868</v>
      </c>
      <c r="H144" s="45">
        <v>106705.74192430513</v>
      </c>
      <c r="I144" s="45">
        <v>107299.76852668381</v>
      </c>
      <c r="L144" s="45" t="s">
        <v>271</v>
      </c>
      <c r="M144" s="45">
        <v>44.8847887565316</v>
      </c>
      <c r="N144" s="49">
        <f>2!G19</f>
        <v>44.656885496477145</v>
      </c>
      <c r="O144" s="49">
        <f>2!G26</f>
        <v>47.44943331051247</v>
      </c>
      <c r="P144" s="49">
        <f>2!G33</f>
        <v>41.13101382740004</v>
      </c>
      <c r="Q144" s="49">
        <f>2!G40</f>
        <v>45.854605774488036</v>
      </c>
      <c r="R144" s="49">
        <f>2!G47</f>
        <v>44.17675323714767</v>
      </c>
      <c r="S144" s="49">
        <f>2!G54</f>
        <v>43.24895949758833</v>
      </c>
    </row>
    <row r="145" spans="1:19" ht="12.75">
      <c r="A145" t="s">
        <v>279</v>
      </c>
      <c r="B145" s="45">
        <v>86398.86471246056</v>
      </c>
      <c r="C145" s="45">
        <v>87473.72449632587</v>
      </c>
      <c r="D145" s="45">
        <v>88640.9432402822</v>
      </c>
      <c r="E145" s="45">
        <v>88885.51776411613</v>
      </c>
      <c r="F145" s="45">
        <v>90903.49703276911</v>
      </c>
      <c r="G145" s="45">
        <v>92341.083830725</v>
      </c>
      <c r="H145" s="45">
        <v>92202.0945708566</v>
      </c>
      <c r="I145" s="45">
        <v>92760.53300781405</v>
      </c>
      <c r="L145" s="45"/>
      <c r="M145" s="45"/>
      <c r="N145" s="63"/>
      <c r="O145" s="63"/>
      <c r="P145" s="63"/>
      <c r="Q145" s="63"/>
      <c r="R145" s="63"/>
      <c r="S145" s="63"/>
    </row>
    <row r="146" spans="1:19" ht="12.75">
      <c r="A146" t="s">
        <v>280</v>
      </c>
      <c r="B146" s="45">
        <v>119426.3524866612</v>
      </c>
      <c r="C146" s="45">
        <v>120230.67838955649</v>
      </c>
      <c r="D146" s="45">
        <v>120809.51394291982</v>
      </c>
      <c r="E146" s="45">
        <v>121388.91198044125</v>
      </c>
      <c r="F146" s="45">
        <v>123003.72142482223</v>
      </c>
      <c r="G146" s="45">
        <v>124292.1060657958</v>
      </c>
      <c r="H146" s="45">
        <v>123357.39517014669</v>
      </c>
      <c r="I146" s="45">
        <v>124075.49703088096</v>
      </c>
      <c r="L146" s="45" t="s">
        <v>322</v>
      </c>
      <c r="M146" s="45">
        <v>76.2334689380553</v>
      </c>
      <c r="N146" s="49">
        <f>2!G15</f>
        <v>77.93941829130323</v>
      </c>
      <c r="O146" s="49">
        <f>2!G22</f>
        <v>77.51381785399396</v>
      </c>
      <c r="P146" s="49">
        <f>2!G29</f>
        <v>71.71847275646884</v>
      </c>
      <c r="Q146" s="49">
        <f>2!G36</f>
        <v>81.36130786485859</v>
      </c>
      <c r="R146" s="49">
        <f>2!G43</f>
        <v>78.10959831639708</v>
      </c>
      <c r="S146" s="49">
        <f>2!G50</f>
        <v>78.60859120332829</v>
      </c>
    </row>
    <row r="147" spans="1:19" ht="12.75">
      <c r="A147" t="s">
        <v>235</v>
      </c>
      <c r="B147" s="49">
        <v>480913.65347929345</v>
      </c>
      <c r="C147" s="49">
        <v>485462.6585478114</v>
      </c>
      <c r="D147" s="49">
        <v>489782.928187617</v>
      </c>
      <c r="E147" s="49">
        <v>491311.2230049651</v>
      </c>
      <c r="F147" s="49">
        <v>499090.43520171486</v>
      </c>
      <c r="G147" s="49">
        <v>505231.21555942134</v>
      </c>
      <c r="H147" s="49">
        <v>502490.2816500593</v>
      </c>
      <c r="I147" s="49">
        <v>504876.71426504845</v>
      </c>
      <c r="L147" s="45" t="s">
        <v>323</v>
      </c>
      <c r="M147" s="45">
        <v>66.71068308274862</v>
      </c>
      <c r="N147" s="49">
        <f>2!G16</f>
        <v>69.23155904073057</v>
      </c>
      <c r="O147" s="49">
        <f>2!G23</f>
        <v>69.29406319770828</v>
      </c>
      <c r="P147" s="49">
        <f>2!G30</f>
        <v>63.531941848253226</v>
      </c>
      <c r="Q147" s="49">
        <f>2!G37</f>
        <v>72.51890685937936</v>
      </c>
      <c r="R147" s="49">
        <f>2!G44</f>
        <v>68.79701149247148</v>
      </c>
      <c r="S147" s="49">
        <f>2!G51</f>
        <v>69.7750878423661</v>
      </c>
    </row>
    <row r="148" spans="1:19" ht="12.75">
      <c r="A148" t="s">
        <v>281</v>
      </c>
      <c r="B148" s="49">
        <v>2544449.931050746</v>
      </c>
      <c r="C148" s="49">
        <v>2557101.5884737573</v>
      </c>
      <c r="D148" s="49">
        <v>2590218.407588045</v>
      </c>
      <c r="E148" s="49">
        <v>2615225.717861981</v>
      </c>
      <c r="F148" s="49">
        <v>2664282.776863942</v>
      </c>
      <c r="G148" s="49">
        <v>2711160.8172916174</v>
      </c>
      <c r="H148" s="49">
        <v>2703958.3200813583</v>
      </c>
      <c r="I148" s="49">
        <v>2720562.3946392415</v>
      </c>
      <c r="N148" s="63"/>
      <c r="O148" s="63"/>
      <c r="P148" s="63"/>
      <c r="Q148" s="63"/>
      <c r="R148" s="63"/>
      <c r="S148" s="63"/>
    </row>
    <row r="149" spans="12:19" ht="12.75">
      <c r="L149" s="45" t="s">
        <v>325</v>
      </c>
      <c r="M149" s="62">
        <v>6.623105773552437</v>
      </c>
      <c r="N149" s="187">
        <f>2!H14</f>
        <v>5.2402834617258485</v>
      </c>
      <c r="O149" s="187">
        <f>2!H21</f>
        <v>5.001526658448255</v>
      </c>
      <c r="P149" s="187">
        <f>2!H28</f>
        <v>7.929733302672645</v>
      </c>
      <c r="Q149" s="187">
        <f>2!H35</f>
        <v>3.9407924736251974</v>
      </c>
      <c r="R149" s="187">
        <f>2!H42</f>
        <v>4.920679486651619</v>
      </c>
      <c r="S149" s="187">
        <f>2!H49</f>
        <v>5.491805976438384</v>
      </c>
    </row>
    <row r="150" spans="1:19" ht="12.75">
      <c r="A150" t="s">
        <v>242</v>
      </c>
      <c r="B150" s="50">
        <v>100</v>
      </c>
      <c r="C150" s="51">
        <v>100.74875700011377</v>
      </c>
      <c r="D150" s="51">
        <v>101.69171242302333</v>
      </c>
      <c r="E150" s="51">
        <v>101.61957043213575</v>
      </c>
      <c r="F150" s="51">
        <v>102.84409817973061</v>
      </c>
      <c r="G150" s="51">
        <v>103.8150063810495</v>
      </c>
      <c r="H150" s="51">
        <v>103.16245391426435</v>
      </c>
      <c r="I150" s="51">
        <v>103.20626402301305</v>
      </c>
      <c r="L150" t="s">
        <v>324</v>
      </c>
      <c r="M150" s="93">
        <v>71.51581369435216</v>
      </c>
      <c r="N150" s="46">
        <f>2!G14</f>
        <v>73.65706721763367</v>
      </c>
      <c r="O150" s="46">
        <f>2!G21</f>
        <v>73.42929405132898</v>
      </c>
      <c r="P150" s="46">
        <f>2!G28</f>
        <v>67.68797179808982</v>
      </c>
      <c r="Q150" s="46">
        <f>2!G35</f>
        <v>77.05283441492571</v>
      </c>
      <c r="R150" s="46">
        <f>2!G42</f>
        <v>73.54946082395804</v>
      </c>
      <c r="S150" s="46">
        <f>2!G49</f>
        <v>74.26396281860188</v>
      </c>
    </row>
    <row r="151" spans="1:19" ht="12.75">
      <c r="A151" t="s">
        <v>278</v>
      </c>
      <c r="B151" s="50">
        <v>100</v>
      </c>
      <c r="C151" s="51">
        <v>101.4011038886123</v>
      </c>
      <c r="D151" s="51">
        <v>102.24040939975745</v>
      </c>
      <c r="E151" s="51">
        <v>102.4209968386987</v>
      </c>
      <c r="F151" s="51">
        <v>103.85175182875554</v>
      </c>
      <c r="G151" s="51">
        <v>105.7234224002825</v>
      </c>
      <c r="H151" s="51">
        <v>104.69898975779614</v>
      </c>
      <c r="I151" s="51">
        <v>105.51499884995263</v>
      </c>
      <c r="N151" s="63"/>
      <c r="O151" s="63"/>
      <c r="P151" s="63"/>
      <c r="Q151" s="63"/>
      <c r="R151" s="63"/>
      <c r="S151" s="63"/>
    </row>
    <row r="152" spans="1:19" ht="12.75">
      <c r="A152" t="s">
        <v>365</v>
      </c>
      <c r="B152" s="50">
        <v>100</v>
      </c>
      <c r="C152" s="51">
        <v>100.98446296737495</v>
      </c>
      <c r="D152" s="51">
        <v>101.9662125017948</v>
      </c>
      <c r="E152" s="51">
        <v>102.64367200796391</v>
      </c>
      <c r="F152" s="51">
        <v>104.52059473809909</v>
      </c>
      <c r="G152" s="51">
        <v>105.71972742056393</v>
      </c>
      <c r="H152" s="51">
        <v>105.40264393350482</v>
      </c>
      <c r="I152" s="51">
        <v>105.98941624142772</v>
      </c>
      <c r="N152" s="63"/>
      <c r="O152" s="63"/>
      <c r="P152" s="63"/>
      <c r="Q152" s="63"/>
      <c r="R152" s="63"/>
      <c r="S152" s="63"/>
    </row>
    <row r="153" spans="1:19" ht="12.75">
      <c r="A153" t="s">
        <v>279</v>
      </c>
      <c r="B153" s="50">
        <v>100</v>
      </c>
      <c r="C153" s="51">
        <v>101.24406702268888</v>
      </c>
      <c r="D153" s="51">
        <v>102.5950323945614</v>
      </c>
      <c r="E153" s="51">
        <v>102.87810847970198</v>
      </c>
      <c r="F153" s="51">
        <v>105.21376332351144</v>
      </c>
      <c r="G153" s="51">
        <v>106.87765879568025</v>
      </c>
      <c r="H153" s="51">
        <v>106.7167894829515</v>
      </c>
      <c r="I153" s="51">
        <v>107.36313875943327</v>
      </c>
      <c r="L153" s="45" t="s">
        <v>318</v>
      </c>
      <c r="M153" s="95">
        <v>14.311866727833966</v>
      </c>
      <c r="N153" s="186">
        <f>2!H17</f>
        <v>10.872324274911476</v>
      </c>
      <c r="O153" s="186">
        <f>2!H24</f>
        <v>11.508547266282703</v>
      </c>
      <c r="P153" s="186">
        <f>2!H31</f>
        <v>15.173143614719464</v>
      </c>
      <c r="Q153" s="186">
        <f>2!H38</f>
        <v>8.851411314501428</v>
      </c>
      <c r="R153" s="186">
        <f>2!H45</f>
        <v>9.73554454366429</v>
      </c>
      <c r="S153" s="186">
        <f>2!H52</f>
        <v>10.874786984209631</v>
      </c>
    </row>
    <row r="154" spans="1:19" ht="12.75">
      <c r="A154" t="s">
        <v>280</v>
      </c>
      <c r="B154" s="50">
        <v>100</v>
      </c>
      <c r="C154" s="51">
        <v>100.67349114006068</v>
      </c>
      <c r="D154" s="51">
        <v>101.15817106313543</v>
      </c>
      <c r="E154" s="51">
        <v>101.6433219745192</v>
      </c>
      <c r="F154" s="51">
        <v>102.99546026791748</v>
      </c>
      <c r="G154" s="51">
        <v>104.07427127917856</v>
      </c>
      <c r="H154" s="51">
        <v>103.29160407366922</v>
      </c>
      <c r="I154" s="51">
        <v>103.8928967078175</v>
      </c>
      <c r="L154" s="45" t="s">
        <v>308</v>
      </c>
      <c r="M154" s="95">
        <v>5.785129822047891</v>
      </c>
      <c r="N154" s="186">
        <f>2!H18</f>
        <v>4.462296860302318</v>
      </c>
      <c r="O154" s="186">
        <f>2!H25</f>
        <v>4.338622217182732</v>
      </c>
      <c r="P154" s="186">
        <f>2!H32</f>
        <v>7.143855670096112</v>
      </c>
      <c r="Q154" s="186">
        <f>2!H39</f>
        <v>3.1651256269950347</v>
      </c>
      <c r="R154" s="186">
        <f>2!H46</f>
        <v>4.184574536466525</v>
      </c>
      <c r="S154" s="186">
        <f>2!H53</f>
        <v>4.612664085629975</v>
      </c>
    </row>
    <row r="155" spans="1:19" ht="12.75">
      <c r="A155" t="s">
        <v>235</v>
      </c>
      <c r="B155" s="50">
        <v>100</v>
      </c>
      <c r="C155" s="51">
        <v>100.94590890393877</v>
      </c>
      <c r="D155" s="51">
        <v>101.8442551264986</v>
      </c>
      <c r="E155" s="51">
        <v>102.16204498467609</v>
      </c>
      <c r="F155" s="51">
        <v>103.77963519873407</v>
      </c>
      <c r="G155" s="51">
        <v>105.0565339337314</v>
      </c>
      <c r="H155" s="51">
        <v>104.4865908910392</v>
      </c>
      <c r="I155" s="51">
        <v>104.9828198081689</v>
      </c>
      <c r="L155" s="45" t="s">
        <v>271</v>
      </c>
      <c r="M155" s="95">
        <v>7.027342201961886</v>
      </c>
      <c r="N155" s="186">
        <f>2!H19</f>
        <v>6.134570143164633</v>
      </c>
      <c r="O155" s="186">
        <f>2!H26</f>
        <v>4.988163405981427</v>
      </c>
      <c r="P155" s="186">
        <f>2!H33</f>
        <v>7.871142203372387</v>
      </c>
      <c r="Q155" s="186">
        <f>2!H40</f>
        <v>5.457753340927894</v>
      </c>
      <c r="R155" s="186">
        <f>2!H47</f>
        <v>5.802768358660489</v>
      </c>
      <c r="S155" s="186">
        <f>2!H54</f>
        <v>7.278751574442738</v>
      </c>
    </row>
    <row r="156" spans="1:19" ht="12.75">
      <c r="A156" t="s">
        <v>281</v>
      </c>
      <c r="B156" s="50">
        <v>100</v>
      </c>
      <c r="C156" s="51">
        <v>100.49722563877634</v>
      </c>
      <c r="D156" s="51">
        <v>101.79875720794391</v>
      </c>
      <c r="E156" s="51">
        <v>102.78157514311977</v>
      </c>
      <c r="F156" s="51">
        <v>104.70957767141877</v>
      </c>
      <c r="G156" s="51">
        <v>106.55194209980101</v>
      </c>
      <c r="H156" s="51">
        <v>106.26887513423158</v>
      </c>
      <c r="I156" s="51">
        <v>106.92143560929766</v>
      </c>
      <c r="N156" s="63"/>
      <c r="O156" s="63"/>
      <c r="P156" s="63"/>
      <c r="Q156" s="63"/>
      <c r="R156" s="63"/>
      <c r="S156" s="63"/>
    </row>
    <row r="157" spans="12:19" ht="12.75">
      <c r="L157" s="45" t="s">
        <v>322</v>
      </c>
      <c r="M157" s="95">
        <v>6.416776079194393</v>
      </c>
      <c r="N157" s="186">
        <f>2!H15</f>
        <v>4.960604846772449</v>
      </c>
      <c r="O157" s="186">
        <f>2!H22</f>
        <v>4.846554094561049</v>
      </c>
      <c r="P157" s="186">
        <f>2!H29</f>
        <v>8.14906176446611</v>
      </c>
      <c r="Q157" s="186">
        <f>2!H36</f>
        <v>3.5492096332162015</v>
      </c>
      <c r="R157" s="186">
        <f>2!H43</f>
        <v>4.552434404504089</v>
      </c>
      <c r="S157" s="186">
        <f>2!H50</f>
        <v>5.005695060432379</v>
      </c>
    </row>
    <row r="158" spans="1:19" ht="12.75">
      <c r="A158" s="30" t="s">
        <v>282</v>
      </c>
      <c r="L158" s="45" t="s">
        <v>323</v>
      </c>
      <c r="M158" s="95">
        <v>6.862117595990953</v>
      </c>
      <c r="N158" s="186">
        <f>2!H16</f>
        <v>5.563600761717055</v>
      </c>
      <c r="O158" s="186">
        <f>2!H23</f>
        <v>5.176425948522011</v>
      </c>
      <c r="P158" s="186">
        <f>2!H30</f>
        <v>7.673108781988224</v>
      </c>
      <c r="Q158" s="186">
        <f>2!H37</f>
        <v>4.399037703622793</v>
      </c>
      <c r="R158" s="186">
        <f>2!H44</f>
        <v>5.352749861267422</v>
      </c>
      <c r="S158" s="186">
        <f>2!H51</f>
        <v>6.051412225995899</v>
      </c>
    </row>
    <row r="159" spans="1:9" ht="12.75">
      <c r="A159" s="48" t="s">
        <v>277</v>
      </c>
      <c r="B159" s="48">
        <v>2003</v>
      </c>
      <c r="C159" s="48">
        <v>2004</v>
      </c>
      <c r="D159" s="48">
        <v>2005</v>
      </c>
      <c r="E159" s="48">
        <v>2006</v>
      </c>
      <c r="F159" s="48">
        <v>2007</v>
      </c>
      <c r="G159" s="48">
        <v>2008</v>
      </c>
      <c r="H159" s="48">
        <v>2009</v>
      </c>
      <c r="I159" s="48">
        <v>2010</v>
      </c>
    </row>
    <row r="160" spans="1:9" ht="12.75">
      <c r="A160" t="s">
        <v>242</v>
      </c>
      <c r="B160" s="45">
        <v>7836.833333333335</v>
      </c>
      <c r="C160" s="45">
        <v>8348.75</v>
      </c>
      <c r="D160" s="45">
        <v>8599.25</v>
      </c>
      <c r="E160" s="45">
        <v>7895.416666666667</v>
      </c>
      <c r="F160" s="45">
        <v>6355.166666666667</v>
      </c>
      <c r="G160" s="45">
        <v>5955.833333333333</v>
      </c>
      <c r="H160" s="45">
        <v>6999.75</v>
      </c>
      <c r="I160" s="45">
        <v>7172.833333333333</v>
      </c>
    </row>
    <row r="161" spans="1:9" ht="12.75">
      <c r="A161" t="s">
        <v>278</v>
      </c>
      <c r="B161" s="45">
        <v>5608.416666666666</v>
      </c>
      <c r="C161" s="45">
        <v>5949.583333333333</v>
      </c>
      <c r="D161" s="45">
        <v>6349.916666666667</v>
      </c>
      <c r="E161" s="45">
        <v>5699.5</v>
      </c>
      <c r="F161" s="45">
        <v>4739.083333333333</v>
      </c>
      <c r="G161" s="45">
        <v>4598.833333333334</v>
      </c>
      <c r="H161" s="45">
        <v>5527.333333333333</v>
      </c>
      <c r="I161" s="45">
        <v>5717.166666666667</v>
      </c>
    </row>
    <row r="162" spans="1:9" ht="12.75">
      <c r="A162" t="s">
        <v>365</v>
      </c>
      <c r="B162" s="45">
        <v>5321.75</v>
      </c>
      <c r="C162" s="45">
        <v>5989.25</v>
      </c>
      <c r="D162" s="45">
        <v>6218.75</v>
      </c>
      <c r="E162" s="45">
        <v>5547.25</v>
      </c>
      <c r="F162" s="45">
        <v>4366.083333333334</v>
      </c>
      <c r="G162" s="45">
        <v>4126.583333333333</v>
      </c>
      <c r="H162" s="45">
        <v>5105.583333333334</v>
      </c>
      <c r="I162" s="45">
        <v>5028.416666666667</v>
      </c>
    </row>
    <row r="163" spans="1:9" ht="12.75">
      <c r="A163" t="s">
        <v>279</v>
      </c>
      <c r="B163" s="45">
        <v>5842.583333333333</v>
      </c>
      <c r="C163" s="45">
        <v>6186.666666666665</v>
      </c>
      <c r="D163" s="45">
        <v>6498.333333333333</v>
      </c>
      <c r="E163" s="45">
        <v>5969.666666666667</v>
      </c>
      <c r="F163" s="45">
        <v>4918.583333333334</v>
      </c>
      <c r="G163" s="45">
        <v>4725.666666666666</v>
      </c>
      <c r="H163" s="45">
        <v>5604.25</v>
      </c>
      <c r="I163" s="45">
        <v>5631.833333333332</v>
      </c>
    </row>
    <row r="164" spans="1:9" ht="12.75">
      <c r="A164" t="s">
        <v>280</v>
      </c>
      <c r="B164" s="45">
        <v>8136.5</v>
      </c>
      <c r="C164" s="45">
        <v>8699.75</v>
      </c>
      <c r="D164" s="45">
        <v>9150.166666666668</v>
      </c>
      <c r="E164" s="45">
        <v>8527.25</v>
      </c>
      <c r="F164" s="45">
        <v>7091</v>
      </c>
      <c r="G164" s="45">
        <v>6707.25</v>
      </c>
      <c r="H164" s="45">
        <v>8276.5</v>
      </c>
      <c r="I164" s="45">
        <v>8225.833333333332</v>
      </c>
    </row>
    <row r="165" spans="1:12" ht="12.75">
      <c r="A165" t="s">
        <v>235</v>
      </c>
      <c r="B165" s="49">
        <v>32746.083333333332</v>
      </c>
      <c r="C165" s="49">
        <v>35174</v>
      </c>
      <c r="D165" s="49">
        <v>36816.41666666667</v>
      </c>
      <c r="E165" s="49">
        <v>33639.083333333336</v>
      </c>
      <c r="F165" s="49">
        <v>27469.916666666668</v>
      </c>
      <c r="G165" s="49">
        <v>26114.166666666664</v>
      </c>
      <c r="H165" s="49">
        <v>31513.416666666664</v>
      </c>
      <c r="I165" s="49">
        <v>31776.083333333332</v>
      </c>
      <c r="L165" s="45"/>
    </row>
    <row r="166" spans="1:9" ht="12.75">
      <c r="A166" t="s">
        <v>281</v>
      </c>
      <c r="B166" s="49">
        <v>207805.58333333334</v>
      </c>
      <c r="C166" s="49">
        <v>225632.6666666667</v>
      </c>
      <c r="D166" s="49">
        <v>235113.9166666667</v>
      </c>
      <c r="E166" s="49">
        <v>216739.25</v>
      </c>
      <c r="F166" s="49">
        <v>180368.5</v>
      </c>
      <c r="G166" s="49">
        <v>168850.25</v>
      </c>
      <c r="H166" s="49">
        <v>202770.33333333334</v>
      </c>
      <c r="I166" s="49">
        <v>208192.1666666667</v>
      </c>
    </row>
    <row r="168" spans="1:9" ht="12.75">
      <c r="A168" t="s">
        <v>242</v>
      </c>
      <c r="B168" s="50">
        <v>100</v>
      </c>
      <c r="C168" s="51">
        <v>106.53218774590074</v>
      </c>
      <c r="D168" s="51">
        <v>109.72863188787987</v>
      </c>
      <c r="E168" s="51">
        <v>100.74753833393588</v>
      </c>
      <c r="F168" s="51">
        <v>81.09355394398247</v>
      </c>
      <c r="G168" s="51">
        <v>75.99795835903105</v>
      </c>
      <c r="H168" s="51">
        <v>89.31860232662</v>
      </c>
      <c r="I168" s="51">
        <v>91.52718997894556</v>
      </c>
    </row>
    <row r="169" spans="1:9" ht="12.75">
      <c r="A169" t="s">
        <v>278</v>
      </c>
      <c r="B169" s="50">
        <v>100</v>
      </c>
      <c r="C169" s="51">
        <v>106.08311912155838</v>
      </c>
      <c r="D169" s="51">
        <v>113.22120027934209</v>
      </c>
      <c r="E169" s="51">
        <v>101.62404719097786</v>
      </c>
      <c r="F169" s="51">
        <v>84.49948737760212</v>
      </c>
      <c r="G169" s="51">
        <v>81.99878159314127</v>
      </c>
      <c r="H169" s="51">
        <v>98.55425625176447</v>
      </c>
      <c r="I169" s="51">
        <v>101.93904993982261</v>
      </c>
    </row>
    <row r="170" spans="1:9" ht="12.75">
      <c r="A170" t="s">
        <v>365</v>
      </c>
      <c r="B170" s="50">
        <v>100</v>
      </c>
      <c r="C170" s="51">
        <v>112.5428665382628</v>
      </c>
      <c r="D170" s="51">
        <v>116.85535773006998</v>
      </c>
      <c r="E170" s="51">
        <v>104.2373279466341</v>
      </c>
      <c r="F170" s="51">
        <v>82.04224800739107</v>
      </c>
      <c r="G170" s="51">
        <v>77.54184870265107</v>
      </c>
      <c r="H170" s="51">
        <v>95.93805295876983</v>
      </c>
      <c r="I170" s="51">
        <v>94.48802868730525</v>
      </c>
    </row>
    <row r="171" spans="1:9" ht="12.75">
      <c r="A171" t="s">
        <v>279</v>
      </c>
      <c r="B171" s="50">
        <v>100</v>
      </c>
      <c r="C171" s="51">
        <v>105.88923278800758</v>
      </c>
      <c r="D171" s="51">
        <v>111.2236310992569</v>
      </c>
      <c r="E171" s="51">
        <v>102.17512230605755</v>
      </c>
      <c r="F171" s="51">
        <v>84.1850779478256</v>
      </c>
      <c r="G171" s="51">
        <v>80.8831709717448</v>
      </c>
      <c r="H171" s="51">
        <v>95.92075423257407</v>
      </c>
      <c r="I171" s="51">
        <v>96.39286274621671</v>
      </c>
    </row>
    <row r="172" spans="1:9" ht="12.75">
      <c r="A172" t="s">
        <v>280</v>
      </c>
      <c r="B172" s="50">
        <v>100</v>
      </c>
      <c r="C172" s="51">
        <v>106.92250967860875</v>
      </c>
      <c r="D172" s="51">
        <v>112.45826420041378</v>
      </c>
      <c r="E172" s="51">
        <v>104.80243347876852</v>
      </c>
      <c r="F172" s="51">
        <v>87.15049468444663</v>
      </c>
      <c r="G172" s="51">
        <v>82.4340932833528</v>
      </c>
      <c r="H172" s="51">
        <v>101.72064155349352</v>
      </c>
      <c r="I172" s="51">
        <v>101.09793318175299</v>
      </c>
    </row>
    <row r="173" spans="1:9" ht="12.75">
      <c r="A173" t="s">
        <v>235</v>
      </c>
      <c r="B173" s="50">
        <v>100</v>
      </c>
      <c r="C173" s="51">
        <v>107.41437271124028</v>
      </c>
      <c r="D173" s="51">
        <v>112.42998526541344</v>
      </c>
      <c r="E173" s="51">
        <v>102.72704369224819</v>
      </c>
      <c r="F173" s="51">
        <v>83.88764050662549</v>
      </c>
      <c r="G173" s="51">
        <v>79.74745071293513</v>
      </c>
      <c r="H173" s="51">
        <v>96.23568212992393</v>
      </c>
      <c r="I173" s="51">
        <v>97.03781368255237</v>
      </c>
    </row>
    <row r="174" spans="1:9" ht="12.75">
      <c r="A174" t="s">
        <v>281</v>
      </c>
      <c r="B174" s="50">
        <v>100</v>
      </c>
      <c r="C174" s="51">
        <v>108.57873164299805</v>
      </c>
      <c r="D174" s="51">
        <v>113.14128951459838</v>
      </c>
      <c r="E174" s="51">
        <v>104.29905035435765</v>
      </c>
      <c r="F174" s="51">
        <v>86.79675353605752</v>
      </c>
      <c r="G174" s="51">
        <v>81.25395251250467</v>
      </c>
      <c r="H174" s="51">
        <v>97.5769419092445</v>
      </c>
      <c r="I174" s="51">
        <v>100.18603125437357</v>
      </c>
    </row>
    <row r="175" spans="2:7" ht="12.75">
      <c r="B175" s="52"/>
      <c r="C175" s="52"/>
      <c r="D175" s="52"/>
      <c r="E175" s="52"/>
      <c r="F175" s="52"/>
      <c r="G175" s="53"/>
    </row>
    <row r="176" spans="2:11" ht="12.75">
      <c r="B176" s="48">
        <v>2003</v>
      </c>
      <c r="C176" s="48">
        <v>2004</v>
      </c>
      <c r="D176" s="48">
        <v>2005</v>
      </c>
      <c r="E176" s="48">
        <v>2006</v>
      </c>
      <c r="F176" s="48">
        <v>2007</v>
      </c>
      <c r="G176" s="48">
        <v>2008</v>
      </c>
      <c r="H176" s="48">
        <v>2009</v>
      </c>
      <c r="I176" s="48">
        <v>2010</v>
      </c>
      <c r="J176" s="48">
        <v>2011</v>
      </c>
      <c r="K176" s="48">
        <v>2012</v>
      </c>
    </row>
    <row r="177" spans="1:11" ht="12.75">
      <c r="A177" t="s">
        <v>234</v>
      </c>
      <c r="B177" s="188">
        <v>69.02456463233673</v>
      </c>
      <c r="C177" s="188">
        <v>69.4818808968658</v>
      </c>
      <c r="D177" s="188">
        <v>69.85617296012236</v>
      </c>
      <c r="E177" s="188">
        <v>70.18286681918721</v>
      </c>
      <c r="F177" s="188">
        <v>70.9996343481814</v>
      </c>
      <c r="G177" s="188">
        <v>71.75737999657537</v>
      </c>
      <c r="H177" s="188">
        <v>71.31979325555722</v>
      </c>
      <c r="I177" s="188">
        <v>71.62100437125008</v>
      </c>
      <c r="J177" s="188">
        <v>71.77384257567692</v>
      </c>
      <c r="K177" s="188">
        <v>71.51581369435216</v>
      </c>
    </row>
    <row r="178" spans="1:11" ht="12.75">
      <c r="A178" t="s">
        <v>235</v>
      </c>
      <c r="B178" s="188">
        <v>70.65150918217321</v>
      </c>
      <c r="C178" s="188">
        <v>71.34384966372423</v>
      </c>
      <c r="D178" s="188">
        <v>71.86151880625992</v>
      </c>
      <c r="E178" s="188">
        <v>71.9428605566915</v>
      </c>
      <c r="F178" s="188">
        <v>72.80286347802102</v>
      </c>
      <c r="G178" s="188">
        <v>73.46499669231493</v>
      </c>
      <c r="H178" s="188">
        <v>73.07362109581787</v>
      </c>
      <c r="I178" s="188">
        <v>73.38561307655979</v>
      </c>
      <c r="J178" s="188">
        <v>73.88882153876621</v>
      </c>
      <c r="K178" s="188">
        <v>73.65706721763367</v>
      </c>
    </row>
    <row r="179" spans="1:11" ht="12.75">
      <c r="A179" s="38" t="s">
        <v>242</v>
      </c>
      <c r="B179" s="188">
        <v>70.55160937424117</v>
      </c>
      <c r="C179" s="188">
        <v>71.1417190029764</v>
      </c>
      <c r="D179" s="188">
        <v>71.62178242972762</v>
      </c>
      <c r="E179" s="188">
        <v>71.66958872067485</v>
      </c>
      <c r="F179" s="188">
        <v>72.43358963550696</v>
      </c>
      <c r="G179" s="188">
        <v>73.1449855871795</v>
      </c>
      <c r="H179" s="188">
        <v>72.99302695200244</v>
      </c>
      <c r="I179" s="188">
        <v>73.17589632887011</v>
      </c>
      <c r="J179" s="188">
        <v>73.6760203854476</v>
      </c>
      <c r="K179" s="188">
        <v>73.42929405132898</v>
      </c>
    </row>
    <row r="180" spans="1:11" ht="12.75">
      <c r="A180" s="38" t="s">
        <v>278</v>
      </c>
      <c r="B180" s="188">
        <v>65.96533814544114</v>
      </c>
      <c r="C180" s="188">
        <v>66.7563345812934</v>
      </c>
      <c r="D180" s="188">
        <v>67.07001831545809</v>
      </c>
      <c r="E180" s="188">
        <v>66.94300524301428</v>
      </c>
      <c r="F180" s="188">
        <v>67.42666962964046</v>
      </c>
      <c r="G180" s="188">
        <v>68.2227791321026</v>
      </c>
      <c r="H180" s="188">
        <v>67.40117125483486</v>
      </c>
      <c r="I180" s="188">
        <v>67.89533483586254</v>
      </c>
      <c r="J180" s="188">
        <v>68.41479511117386</v>
      </c>
      <c r="K180" s="188">
        <v>67.68797179808982</v>
      </c>
    </row>
    <row r="181" spans="1:11" ht="12.75">
      <c r="A181" s="38" t="s">
        <v>365</v>
      </c>
      <c r="B181" s="188">
        <v>73.18754343802253</v>
      </c>
      <c r="C181" s="188">
        <v>74.06283438526573</v>
      </c>
      <c r="D181" s="188">
        <v>74.8003467377055</v>
      </c>
      <c r="E181" s="188">
        <v>75.10141094996689</v>
      </c>
      <c r="F181" s="188">
        <v>76.12135649903632</v>
      </c>
      <c r="G181" s="188">
        <v>76.69793005449992</v>
      </c>
      <c r="H181" s="188">
        <v>76.44288699707175</v>
      </c>
      <c r="I181" s="188">
        <v>76.78891985246037</v>
      </c>
      <c r="J181" s="188">
        <v>77.13505541235779</v>
      </c>
      <c r="K181" s="188">
        <v>77.05283441492571</v>
      </c>
    </row>
    <row r="182" spans="1:11" ht="12.75">
      <c r="A182" s="38" t="s">
        <v>279</v>
      </c>
      <c r="B182" s="188">
        <v>70.16601349052704</v>
      </c>
      <c r="C182" s="188">
        <v>70.72560237801527</v>
      </c>
      <c r="D182" s="188">
        <v>71.31886107083798</v>
      </c>
      <c r="E182" s="188">
        <v>71.23223121923552</v>
      </c>
      <c r="F182" s="188">
        <v>72.42532717341822</v>
      </c>
      <c r="G182" s="188">
        <v>73.1252335859548</v>
      </c>
      <c r="H182" s="188">
        <v>72.89023748050425</v>
      </c>
      <c r="I182" s="188">
        <v>73.22779497098297</v>
      </c>
      <c r="J182" s="188">
        <v>73.65396874503323</v>
      </c>
      <c r="K182" s="188">
        <v>73.54946082395804</v>
      </c>
    </row>
    <row r="183" spans="1:11" ht="12.75">
      <c r="A183" s="38" t="s">
        <v>280</v>
      </c>
      <c r="B183" s="188">
        <v>71.43229611230318</v>
      </c>
      <c r="C183" s="188">
        <v>72.13437152528539</v>
      </c>
      <c r="D183" s="188">
        <v>72.56674589990006</v>
      </c>
      <c r="E183" s="188">
        <v>72.73937250751824</v>
      </c>
      <c r="F183" s="188">
        <v>73.51473152768024</v>
      </c>
      <c r="G183" s="188">
        <v>74.10561844233598</v>
      </c>
      <c r="H183" s="188">
        <v>73.47735873590902</v>
      </c>
      <c r="I183" s="188">
        <v>73.77287796066699</v>
      </c>
      <c r="J183" s="188">
        <v>74.45656232902168</v>
      </c>
      <c r="K183" s="188">
        <v>74.26396281860188</v>
      </c>
    </row>
    <row r="184" spans="1:11" ht="12.75">
      <c r="A184" s="38" t="s">
        <v>404</v>
      </c>
      <c r="B184" s="38">
        <v>75</v>
      </c>
      <c r="C184" s="38">
        <v>75</v>
      </c>
      <c r="D184" s="38">
        <v>75</v>
      </c>
      <c r="E184" s="38">
        <v>75</v>
      </c>
      <c r="F184" s="38">
        <v>75</v>
      </c>
      <c r="G184" s="38">
        <v>75</v>
      </c>
      <c r="H184" s="38">
        <v>75</v>
      </c>
      <c r="I184" s="38">
        <v>75</v>
      </c>
      <c r="J184" s="38">
        <v>75</v>
      </c>
      <c r="K184" s="38">
        <v>75</v>
      </c>
    </row>
    <row r="185" spans="2:7" ht="12.75">
      <c r="B185" s="54"/>
      <c r="C185" s="54"/>
      <c r="D185" s="54"/>
      <c r="E185" s="54"/>
      <c r="F185" s="54"/>
      <c r="G185" s="54"/>
    </row>
    <row r="186" spans="2:7" ht="12.75">
      <c r="B186" s="54"/>
      <c r="C186" s="54"/>
      <c r="D186" s="54"/>
      <c r="E186" s="54"/>
      <c r="F186" s="54"/>
      <c r="G186" s="54"/>
    </row>
    <row r="187" spans="2:7" ht="12.75">
      <c r="B187" s="54"/>
      <c r="C187" s="54"/>
      <c r="D187" s="54"/>
      <c r="E187" s="54"/>
      <c r="F187" s="54"/>
      <c r="G187" s="54"/>
    </row>
    <row r="188" spans="2:7" ht="12.75">
      <c r="B188" s="54"/>
      <c r="C188" s="54"/>
      <c r="D188" s="54"/>
      <c r="E188" s="54"/>
      <c r="F188" s="54"/>
      <c r="G188" s="54"/>
    </row>
    <row r="189" spans="2:7" ht="12.75">
      <c r="B189" s="54"/>
      <c r="C189" s="54"/>
      <c r="D189" s="54"/>
      <c r="E189" s="54"/>
      <c r="F189" s="54"/>
      <c r="G189" s="54"/>
    </row>
    <row r="190" spans="2:7" ht="12.75">
      <c r="B190" s="54"/>
      <c r="C190" s="54"/>
      <c r="D190" s="54"/>
      <c r="E190" s="54"/>
      <c r="F190" s="54"/>
      <c r="G190" s="54"/>
    </row>
    <row r="192" spans="1:33" ht="12.75">
      <c r="A192" s="22" t="s">
        <v>50</v>
      </c>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row>
    <row r="194" spans="1:7" ht="12.75">
      <c r="A194" s="55"/>
      <c r="B194" s="309">
        <v>2007</v>
      </c>
      <c r="C194" s="56">
        <v>2008</v>
      </c>
      <c r="D194" s="57">
        <v>2009</v>
      </c>
      <c r="E194" s="57">
        <v>2010</v>
      </c>
      <c r="F194" s="57">
        <v>2011</v>
      </c>
      <c r="G194" s="57">
        <v>2012</v>
      </c>
    </row>
    <row r="195" spans="1:14" ht="12.75">
      <c r="A195" s="55" t="s">
        <v>234</v>
      </c>
      <c r="B195" s="310">
        <v>727.9284448748542</v>
      </c>
      <c r="C195" s="310">
        <v>737.867541546804</v>
      </c>
      <c r="D195" s="310">
        <v>734.3387949498615</v>
      </c>
      <c r="E195" s="310">
        <v>739.2072430854192</v>
      </c>
      <c r="F195" s="310">
        <v>743.3850210093077</v>
      </c>
      <c r="G195" s="310">
        <v>740.4926972901312</v>
      </c>
      <c r="I195" s="38"/>
      <c r="J195" s="58"/>
      <c r="K195" s="58"/>
      <c r="L195" s="58"/>
      <c r="M195" s="58"/>
      <c r="N195" s="58"/>
    </row>
    <row r="196" spans="1:14" ht="12.75">
      <c r="A196" s="59" t="s">
        <v>235</v>
      </c>
      <c r="B196" s="310">
        <v>784.2001319052183</v>
      </c>
      <c r="C196" s="310">
        <v>794.1949961566609</v>
      </c>
      <c r="D196" s="310">
        <v>788.9405074573965</v>
      </c>
      <c r="E196" s="310">
        <v>793.5760679807211</v>
      </c>
      <c r="F196" s="310">
        <v>798.8455939895625</v>
      </c>
      <c r="G196" s="310">
        <v>799.2234971980565</v>
      </c>
      <c r="I196" s="38"/>
      <c r="J196" s="62"/>
      <c r="K196" s="58"/>
      <c r="L196" s="58"/>
      <c r="M196" s="58"/>
      <c r="N196" s="58"/>
    </row>
    <row r="197" spans="1:14" ht="12.75">
      <c r="A197" s="59" t="s">
        <v>242</v>
      </c>
      <c r="B197" s="310">
        <v>806.622525262608</v>
      </c>
      <c r="C197" s="310">
        <v>820.2725387678365</v>
      </c>
      <c r="D197" s="310">
        <v>823.1800905231053</v>
      </c>
      <c r="E197" s="310">
        <v>829.7727020984033</v>
      </c>
      <c r="F197" s="310">
        <v>835.5919984791428</v>
      </c>
      <c r="G197" s="310">
        <v>839.8315583783987</v>
      </c>
      <c r="I197" s="38"/>
      <c r="J197" s="62"/>
      <c r="K197" s="58"/>
      <c r="L197" s="58"/>
      <c r="M197" s="58"/>
      <c r="N197" s="58"/>
    </row>
    <row r="198" spans="1:14" ht="12.75">
      <c r="A198" t="s">
        <v>278</v>
      </c>
      <c r="B198" s="310">
        <v>623.5342556917088</v>
      </c>
      <c r="C198" s="310">
        <v>628.8046378668784</v>
      </c>
      <c r="D198" s="310">
        <v>619.0002942064095</v>
      </c>
      <c r="E198" s="310">
        <v>618.6703853672861</v>
      </c>
      <c r="F198" s="310">
        <v>619.7796588902924</v>
      </c>
      <c r="G198" s="310">
        <v>623.6374253137843</v>
      </c>
      <c r="I198" s="38"/>
      <c r="J198" s="62"/>
      <c r="K198" s="58"/>
      <c r="L198" s="58"/>
      <c r="M198" s="58"/>
      <c r="N198" s="58"/>
    </row>
    <row r="199" spans="1:14" ht="12.75">
      <c r="A199" s="59" t="s">
        <v>365</v>
      </c>
      <c r="B199" s="310">
        <v>849.9499645549255</v>
      </c>
      <c r="C199" s="310">
        <v>863.5897250644599</v>
      </c>
      <c r="D199" s="310">
        <v>856.5698556321809</v>
      </c>
      <c r="E199" s="310">
        <v>861.9490610497769</v>
      </c>
      <c r="F199" s="310">
        <v>867.3269129595923</v>
      </c>
      <c r="G199" s="310">
        <v>870.0390396507535</v>
      </c>
      <c r="I199" s="38"/>
      <c r="J199" s="62"/>
      <c r="K199" s="58"/>
      <c r="L199" s="58"/>
      <c r="M199" s="58"/>
      <c r="N199" s="58"/>
    </row>
    <row r="200" spans="1:10" ht="12.75">
      <c r="A200" t="s">
        <v>279</v>
      </c>
      <c r="B200" s="310">
        <v>706.1658285866883</v>
      </c>
      <c r="C200" s="310">
        <v>716.3735064526438</v>
      </c>
      <c r="D200" s="310">
        <v>715.7828453685122</v>
      </c>
      <c r="E200" s="310">
        <v>715.888972729225</v>
      </c>
      <c r="F200" s="310">
        <v>721.5428005308137</v>
      </c>
      <c r="G200" s="310">
        <v>719.0826673132618</v>
      </c>
      <c r="J200" s="62"/>
    </row>
    <row r="201" spans="1:10" ht="12.75">
      <c r="A201" s="59" t="s">
        <v>364</v>
      </c>
      <c r="B201" s="310">
        <v>849.9703110774542</v>
      </c>
      <c r="C201" s="310">
        <v>856.0602944721755</v>
      </c>
      <c r="D201" s="310">
        <v>843.4457777377252</v>
      </c>
      <c r="E201" s="310">
        <v>851.6847548354941</v>
      </c>
      <c r="F201" s="310">
        <v>858.3958697924897</v>
      </c>
      <c r="G201" s="310">
        <v>852.9918053833691</v>
      </c>
      <c r="J201" s="62"/>
    </row>
    <row r="204" spans="1:21" ht="12.75">
      <c r="A204" s="22" t="s">
        <v>406</v>
      </c>
      <c r="B204" s="23"/>
      <c r="C204" s="23"/>
      <c r="D204" s="22"/>
      <c r="E204" s="22"/>
      <c r="F204" s="22"/>
      <c r="G204" s="22"/>
      <c r="H204" s="22"/>
      <c r="I204" s="22"/>
      <c r="J204" s="22"/>
      <c r="K204" s="22"/>
      <c r="L204" s="22"/>
      <c r="M204" s="22"/>
      <c r="N204" s="22"/>
      <c r="O204" s="22"/>
      <c r="P204" s="22"/>
      <c r="Q204" s="22"/>
      <c r="R204" s="22"/>
      <c r="S204" s="22"/>
      <c r="T204" s="22"/>
      <c r="U204" s="22"/>
    </row>
    <row r="206" spans="1:15" ht="13.8">
      <c r="A206" s="15"/>
      <c r="B206" s="7">
        <v>1999</v>
      </c>
      <c r="C206" s="7">
        <v>2000</v>
      </c>
      <c r="D206" s="7">
        <v>2001</v>
      </c>
      <c r="E206" s="7">
        <v>2002</v>
      </c>
      <c r="F206" s="7">
        <v>2003</v>
      </c>
      <c r="G206" s="7">
        <v>2004</v>
      </c>
      <c r="H206" s="7">
        <v>2005</v>
      </c>
      <c r="I206" s="7">
        <v>2006</v>
      </c>
      <c r="J206" s="7">
        <v>2007</v>
      </c>
      <c r="K206" s="7">
        <v>2008</v>
      </c>
      <c r="L206" s="7">
        <v>2009</v>
      </c>
      <c r="M206" s="7">
        <v>2010</v>
      </c>
      <c r="N206" s="7">
        <v>2011</v>
      </c>
      <c r="O206" s="78">
        <v>2012</v>
      </c>
    </row>
    <row r="207" spans="1:15" ht="13.8">
      <c r="A207" s="15" t="s">
        <v>234</v>
      </c>
      <c r="B207" s="86">
        <v>100</v>
      </c>
      <c r="C207" s="86">
        <v>108.32493574871303</v>
      </c>
      <c r="D207" s="86">
        <v>95.50983103278573</v>
      </c>
      <c r="E207" s="86">
        <v>91.09934147313163</v>
      </c>
      <c r="F207" s="86">
        <v>90.77359330692977</v>
      </c>
      <c r="G207" s="86">
        <v>105.38851522892205</v>
      </c>
      <c r="H207" s="86">
        <v>116.49363736495513</v>
      </c>
      <c r="I207" s="86">
        <v>136.93999828142452</v>
      </c>
      <c r="J207" s="86">
        <v>164.42314452438424</v>
      </c>
      <c r="K207" s="86">
        <v>158.29173599556293</v>
      </c>
      <c r="L207" s="86">
        <v>122.95079405997828</v>
      </c>
      <c r="M207" s="86">
        <v>149.68792232038933</v>
      </c>
      <c r="N207" s="86">
        <v>174.44712646371855</v>
      </c>
      <c r="O207" s="86">
        <v>144.36971245107918</v>
      </c>
    </row>
    <row r="208" spans="1:15" ht="13.8">
      <c r="A208" s="15" t="s">
        <v>235</v>
      </c>
      <c r="B208" s="86">
        <v>100</v>
      </c>
      <c r="C208" s="86">
        <v>106.76606467870641</v>
      </c>
      <c r="D208" s="86">
        <v>99.9370012599748</v>
      </c>
      <c r="E208" s="86">
        <v>96.39647207055859</v>
      </c>
      <c r="F208" s="86">
        <v>99.32801343973121</v>
      </c>
      <c r="G208" s="86">
        <v>106.80806383872323</v>
      </c>
      <c r="H208" s="86">
        <v>123.71272574548509</v>
      </c>
      <c r="I208" s="86">
        <v>145.28769424611508</v>
      </c>
      <c r="J208" s="86">
        <v>164.03611927761446</v>
      </c>
      <c r="K208" s="86">
        <v>147.83284334313313</v>
      </c>
      <c r="L208" s="86">
        <v>109.97480050398991</v>
      </c>
      <c r="M208" s="86">
        <v>127.2742545149097</v>
      </c>
      <c r="N208" s="86">
        <v>144.4897102057959</v>
      </c>
      <c r="O208" s="93">
        <v>120.79798404031918</v>
      </c>
    </row>
    <row r="209" spans="1:15" ht="13.8">
      <c r="A209" s="15" t="s">
        <v>242</v>
      </c>
      <c r="B209" s="86">
        <v>100</v>
      </c>
      <c r="C209" s="86">
        <v>115.03315076390889</v>
      </c>
      <c r="D209" s="86">
        <v>99.58201210723551</v>
      </c>
      <c r="E209" s="86">
        <v>107.33640818679734</v>
      </c>
      <c r="F209" s="86">
        <v>102.20524646872298</v>
      </c>
      <c r="G209" s="86">
        <v>101.2827904295186</v>
      </c>
      <c r="H209" s="86">
        <v>107.78322283078697</v>
      </c>
      <c r="I209" s="86">
        <v>125.48284808302104</v>
      </c>
      <c r="J209" s="86">
        <v>131.00317094263477</v>
      </c>
      <c r="K209" s="86">
        <v>132.41568175266647</v>
      </c>
      <c r="L209" s="86">
        <v>99.32257134620929</v>
      </c>
      <c r="M209" s="86">
        <v>119.53012395503026</v>
      </c>
      <c r="N209" s="86">
        <v>149.52435860478522</v>
      </c>
      <c r="O209" s="93">
        <v>117.93023926203516</v>
      </c>
    </row>
    <row r="210" spans="1:15" ht="13.8">
      <c r="A210" t="s">
        <v>278</v>
      </c>
      <c r="B210" s="86">
        <v>100</v>
      </c>
      <c r="C210" s="86">
        <v>89.99122036874452</v>
      </c>
      <c r="D210" s="86">
        <v>101.00965759438103</v>
      </c>
      <c r="E210" s="86">
        <v>96.55399473222126</v>
      </c>
      <c r="F210" s="86">
        <v>96.31255487269534</v>
      </c>
      <c r="G210" s="86">
        <v>104.828797190518</v>
      </c>
      <c r="H210" s="86">
        <v>96.88323090430202</v>
      </c>
      <c r="I210" s="86">
        <v>123.90254609306407</v>
      </c>
      <c r="J210" s="86">
        <v>120.58823529411764</v>
      </c>
      <c r="K210" s="86">
        <v>96.68568920105356</v>
      </c>
      <c r="L210" s="86">
        <v>80.53116769095698</v>
      </c>
      <c r="M210" s="86">
        <v>87.88410886742757</v>
      </c>
      <c r="N210" s="86">
        <v>99.53906935908692</v>
      </c>
      <c r="O210" s="93">
        <v>84.56979806848113</v>
      </c>
    </row>
    <row r="211" spans="1:15" ht="13.8">
      <c r="A211" s="59" t="s">
        <v>365</v>
      </c>
      <c r="B211" s="86">
        <v>100</v>
      </c>
      <c r="C211" s="86">
        <v>110.16491754122939</v>
      </c>
      <c r="D211" s="86">
        <v>108.99550224887555</v>
      </c>
      <c r="E211" s="86">
        <v>93.97301349325338</v>
      </c>
      <c r="F211" s="86">
        <v>107.40629685157421</v>
      </c>
      <c r="G211" s="86">
        <v>130.40479760119942</v>
      </c>
      <c r="H211" s="86">
        <v>163.688155922039</v>
      </c>
      <c r="I211" s="86">
        <v>189.4752623688156</v>
      </c>
      <c r="J211" s="86">
        <v>270.4647676161919</v>
      </c>
      <c r="K211" s="86">
        <v>235.2623688155922</v>
      </c>
      <c r="L211" s="86">
        <v>133.28335832083957</v>
      </c>
      <c r="M211" s="86">
        <v>162.15892053973013</v>
      </c>
      <c r="N211" s="86">
        <v>184.88755622188907</v>
      </c>
      <c r="O211" s="93">
        <v>157.90104947526237</v>
      </c>
    </row>
    <row r="212" spans="1:15" ht="13.8">
      <c r="A212" t="s">
        <v>279</v>
      </c>
      <c r="B212" s="86">
        <v>100</v>
      </c>
      <c r="C212" s="86">
        <v>123.06783266367289</v>
      </c>
      <c r="D212" s="86">
        <v>110.47033798156465</v>
      </c>
      <c r="E212" s="86">
        <v>104.15977310328527</v>
      </c>
      <c r="F212" s="86">
        <v>96.24202316237296</v>
      </c>
      <c r="G212" s="86">
        <v>109.92673126920349</v>
      </c>
      <c r="H212" s="86">
        <v>101.0872134247223</v>
      </c>
      <c r="I212" s="86">
        <v>116.37910659418577</v>
      </c>
      <c r="J212" s="86">
        <v>125.62042070432523</v>
      </c>
      <c r="K212" s="86">
        <v>110.87213424722289</v>
      </c>
      <c r="L212" s="86">
        <v>99.05459702198061</v>
      </c>
      <c r="M212" s="86">
        <v>113.94469392578586</v>
      </c>
      <c r="N212" s="86">
        <v>119.12077523044198</v>
      </c>
      <c r="O212" s="93">
        <v>106.59418577168518</v>
      </c>
    </row>
    <row r="213" spans="1:15" ht="13.8">
      <c r="A213" s="59" t="s">
        <v>364</v>
      </c>
      <c r="B213" s="86">
        <v>100</v>
      </c>
      <c r="C213" s="86">
        <v>93.87368421052632</v>
      </c>
      <c r="D213" s="86">
        <v>83.6842105263158</v>
      </c>
      <c r="E213" s="86">
        <v>75.05263157894737</v>
      </c>
      <c r="F213" s="86">
        <v>95.09473684210526</v>
      </c>
      <c r="G213" s="86">
        <v>97.43157894736842</v>
      </c>
      <c r="H213" s="86">
        <v>164.79999999999998</v>
      </c>
      <c r="I213" s="86">
        <v>189.45263157894738</v>
      </c>
      <c r="J213" s="86">
        <v>213.45263157894738</v>
      </c>
      <c r="K213" s="86">
        <v>190.94736842105263</v>
      </c>
      <c r="L213" s="86">
        <v>147.13684210526316</v>
      </c>
      <c r="M213" s="86">
        <v>163.74736842105264</v>
      </c>
      <c r="N213" s="86">
        <v>174.4842105263158</v>
      </c>
      <c r="O213" s="93">
        <v>146.33684210526317</v>
      </c>
    </row>
    <row r="215" spans="2:6" ht="12.75">
      <c r="B215" s="45" t="s">
        <v>242</v>
      </c>
      <c r="C215" s="45" t="s">
        <v>278</v>
      </c>
      <c r="D215" s="45" t="s">
        <v>365</v>
      </c>
      <c r="E215" s="45" t="s">
        <v>279</v>
      </c>
      <c r="F215" s="45" t="s">
        <v>364</v>
      </c>
    </row>
    <row r="216" spans="1:6" ht="12.75">
      <c r="A216" t="s">
        <v>310</v>
      </c>
      <c r="B216">
        <v>82</v>
      </c>
      <c r="C216">
        <v>15</v>
      </c>
      <c r="D216">
        <v>83</v>
      </c>
      <c r="E216">
        <v>49</v>
      </c>
      <c r="F216">
        <v>45</v>
      </c>
    </row>
    <row r="217" spans="1:6" ht="12.75">
      <c r="A217" t="s">
        <v>311</v>
      </c>
      <c r="B217">
        <v>1420</v>
      </c>
      <c r="C217">
        <v>543</v>
      </c>
      <c r="D217">
        <v>1925</v>
      </c>
      <c r="E217">
        <v>1135</v>
      </c>
      <c r="F217">
        <v>1375</v>
      </c>
    </row>
    <row r="218" spans="1:6" ht="12.75">
      <c r="A218" t="s">
        <v>312</v>
      </c>
      <c r="B218">
        <v>3682</v>
      </c>
      <c r="C218">
        <v>2342</v>
      </c>
      <c r="D218">
        <v>1738</v>
      </c>
      <c r="E218">
        <v>1766</v>
      </c>
      <c r="F218">
        <v>3196</v>
      </c>
    </row>
    <row r="219" spans="1:6" ht="12.75">
      <c r="A219" t="s">
        <v>313</v>
      </c>
      <c r="B219">
        <v>2990</v>
      </c>
      <c r="C219">
        <v>953</v>
      </c>
      <c r="D219">
        <v>1497</v>
      </c>
      <c r="E219">
        <v>1558</v>
      </c>
      <c r="F219">
        <v>2330</v>
      </c>
    </row>
    <row r="221" spans="2:7" ht="13.8">
      <c r="B221" s="15" t="s">
        <v>235</v>
      </c>
      <c r="C221" t="s">
        <v>242</v>
      </c>
      <c r="D221" t="s">
        <v>278</v>
      </c>
      <c r="E221" t="s">
        <v>365</v>
      </c>
      <c r="F221" t="s">
        <v>279</v>
      </c>
      <c r="G221" t="s">
        <v>364</v>
      </c>
    </row>
    <row r="222" spans="1:7" ht="12.75">
      <c r="A222" t="s">
        <v>310</v>
      </c>
      <c r="B222" s="196">
        <v>0.13072519083969467</v>
      </c>
      <c r="C222" s="196">
        <v>0.039122137404580155</v>
      </c>
      <c r="D222" s="196">
        <v>0.00715648854961832</v>
      </c>
      <c r="E222" s="196">
        <v>0.03959923664122137</v>
      </c>
      <c r="F222" s="196">
        <v>0.023377862595419848</v>
      </c>
      <c r="G222" s="196">
        <v>0.021469465648854963</v>
      </c>
    </row>
    <row r="223" spans="1:7" ht="12.75">
      <c r="A223" t="s">
        <v>311</v>
      </c>
      <c r="B223" s="196">
        <v>0.2208796520057999</v>
      </c>
      <c r="C223" s="196">
        <v>0.049022992473934955</v>
      </c>
      <c r="D223" s="196">
        <v>0.018746116136159636</v>
      </c>
      <c r="E223" s="196">
        <v>0.06645722571290479</v>
      </c>
      <c r="F223" s="196">
        <v>0.039183870745011395</v>
      </c>
      <c r="G223" s="196">
        <v>0.04746944693778913</v>
      </c>
    </row>
    <row r="224" spans="1:7" ht="12.75">
      <c r="A224" t="s">
        <v>312</v>
      </c>
      <c r="B224" s="196">
        <v>0.1383795541054921</v>
      </c>
      <c r="C224" s="196">
        <v>0.04004350190320827</v>
      </c>
      <c r="D224" s="196">
        <v>0.025470364328439368</v>
      </c>
      <c r="E224" s="196">
        <v>0.018901576943991298</v>
      </c>
      <c r="F224" s="196">
        <v>0.019206090266449156</v>
      </c>
      <c r="G224" s="196">
        <v>0.03475802066340403</v>
      </c>
    </row>
    <row r="225" spans="1:7" ht="12.75">
      <c r="A225" t="s">
        <v>313</v>
      </c>
      <c r="B225" s="196">
        <v>0.15135485964627615</v>
      </c>
      <c r="C225" s="196">
        <v>0.04851533344150576</v>
      </c>
      <c r="D225" s="196">
        <v>0.015463248417978257</v>
      </c>
      <c r="E225" s="196">
        <v>0.0242901184488074</v>
      </c>
      <c r="F225" s="196">
        <v>0.025279896154470224</v>
      </c>
      <c r="G225" s="196">
        <v>0.03780626318351452</v>
      </c>
    </row>
    <row r="229" spans="1:21" ht="12.75">
      <c r="A229" s="22" t="s">
        <v>405</v>
      </c>
      <c r="B229" s="23"/>
      <c r="C229" s="23"/>
      <c r="D229" s="22"/>
      <c r="E229" s="22"/>
      <c r="F229" s="22"/>
      <c r="G229" s="22"/>
      <c r="H229" s="22"/>
      <c r="I229" s="22"/>
      <c r="J229" s="22"/>
      <c r="K229" s="22"/>
      <c r="L229" s="22"/>
      <c r="M229" s="22"/>
      <c r="N229" s="22"/>
      <c r="O229" s="22"/>
      <c r="P229" s="22"/>
      <c r="Q229" s="22"/>
      <c r="R229" s="22"/>
      <c r="S229" s="22"/>
      <c r="T229" s="22"/>
      <c r="U229" s="22"/>
    </row>
    <row r="231" spans="1:162" ht="12.75">
      <c r="A231" t="s">
        <v>283</v>
      </c>
      <c r="B231" s="60">
        <v>36495</v>
      </c>
      <c r="C231" s="61">
        <v>36526</v>
      </c>
      <c r="D231" s="61">
        <v>36557</v>
      </c>
      <c r="E231" s="61">
        <v>36586</v>
      </c>
      <c r="F231" s="61">
        <v>36617</v>
      </c>
      <c r="G231" s="61">
        <v>36647</v>
      </c>
      <c r="H231" s="61">
        <v>36678</v>
      </c>
      <c r="I231" s="61">
        <v>36708</v>
      </c>
      <c r="J231" s="61">
        <v>36739</v>
      </c>
      <c r="K231" s="61">
        <v>36770</v>
      </c>
      <c r="L231" s="61">
        <v>36800</v>
      </c>
      <c r="M231" s="61">
        <v>36831</v>
      </c>
      <c r="N231" s="61">
        <v>36861</v>
      </c>
      <c r="O231" s="60">
        <v>36892</v>
      </c>
      <c r="P231" s="60">
        <v>36923</v>
      </c>
      <c r="Q231" s="60">
        <v>36951</v>
      </c>
      <c r="R231" s="60">
        <v>36982</v>
      </c>
      <c r="S231" s="60">
        <v>37012</v>
      </c>
      <c r="T231" s="60">
        <v>37043</v>
      </c>
      <c r="U231" s="60">
        <v>37073</v>
      </c>
      <c r="V231" s="60">
        <v>37104</v>
      </c>
      <c r="W231" s="60">
        <v>37135</v>
      </c>
      <c r="X231" s="60">
        <v>37165</v>
      </c>
      <c r="Y231" s="60">
        <v>37196</v>
      </c>
      <c r="Z231" s="60">
        <v>37226</v>
      </c>
      <c r="AA231" s="61">
        <v>37257</v>
      </c>
      <c r="AB231" s="61">
        <v>37288</v>
      </c>
      <c r="AC231" s="61">
        <v>37316</v>
      </c>
      <c r="AD231" s="61">
        <v>37347</v>
      </c>
      <c r="AE231" s="61">
        <v>37377</v>
      </c>
      <c r="AF231" s="61">
        <v>37408</v>
      </c>
      <c r="AG231" s="61">
        <v>37438</v>
      </c>
      <c r="AH231" s="61">
        <v>37469</v>
      </c>
      <c r="AI231" s="61">
        <v>37500</v>
      </c>
      <c r="AJ231" s="61">
        <v>37530</v>
      </c>
      <c r="AK231" s="61">
        <v>37561</v>
      </c>
      <c r="AL231" s="61">
        <v>37591</v>
      </c>
      <c r="AM231" s="60">
        <v>37622</v>
      </c>
      <c r="AN231" s="60">
        <v>37653</v>
      </c>
      <c r="AO231" s="60">
        <v>37681</v>
      </c>
      <c r="AP231" s="60">
        <v>37712</v>
      </c>
      <c r="AQ231" s="60">
        <v>37742</v>
      </c>
      <c r="AR231" s="60">
        <v>37773</v>
      </c>
      <c r="AS231" s="60">
        <v>37803</v>
      </c>
      <c r="AT231" s="60">
        <v>37834</v>
      </c>
      <c r="AU231" s="60">
        <v>37865</v>
      </c>
      <c r="AV231" s="60">
        <v>37895</v>
      </c>
      <c r="AW231" s="60">
        <v>37926</v>
      </c>
      <c r="AX231" s="60">
        <v>37956</v>
      </c>
      <c r="AY231" s="61">
        <v>37987</v>
      </c>
      <c r="AZ231" s="61">
        <v>38018</v>
      </c>
      <c r="BA231" s="61">
        <v>38047</v>
      </c>
      <c r="BB231" s="61">
        <v>38078</v>
      </c>
      <c r="BC231" s="61">
        <v>38108</v>
      </c>
      <c r="BD231" s="61">
        <v>38139</v>
      </c>
      <c r="BE231" s="61">
        <v>38169</v>
      </c>
      <c r="BF231" s="61">
        <v>38200</v>
      </c>
      <c r="BG231" s="61">
        <v>38231</v>
      </c>
      <c r="BH231" s="61">
        <v>38261</v>
      </c>
      <c r="BI231" s="61">
        <v>38292</v>
      </c>
      <c r="BJ231" s="61">
        <v>38322</v>
      </c>
      <c r="BK231" s="60">
        <v>38353</v>
      </c>
      <c r="BL231" s="60">
        <v>38384</v>
      </c>
      <c r="BM231" s="60">
        <v>38412</v>
      </c>
      <c r="BN231" s="60">
        <v>38443</v>
      </c>
      <c r="BO231" s="60">
        <v>38473</v>
      </c>
      <c r="BP231" s="60">
        <v>38504</v>
      </c>
      <c r="BQ231" s="60">
        <v>38534</v>
      </c>
      <c r="BR231" s="60">
        <v>38565</v>
      </c>
      <c r="BS231" s="60">
        <v>38596</v>
      </c>
      <c r="BT231" s="60">
        <v>38626</v>
      </c>
      <c r="BU231" s="60">
        <v>38657</v>
      </c>
      <c r="BV231" s="60">
        <v>38687</v>
      </c>
      <c r="BW231" s="61">
        <v>38718</v>
      </c>
      <c r="BX231" s="61">
        <v>38749</v>
      </c>
      <c r="BY231" s="61">
        <v>38777</v>
      </c>
      <c r="BZ231" s="61">
        <v>38808</v>
      </c>
      <c r="CA231" s="61">
        <v>38838</v>
      </c>
      <c r="CB231" s="61">
        <v>38869</v>
      </c>
      <c r="CC231" s="61">
        <v>38899</v>
      </c>
      <c r="CD231" s="61">
        <v>38930</v>
      </c>
      <c r="CE231" s="61">
        <v>38961</v>
      </c>
      <c r="CF231" s="61">
        <v>38991</v>
      </c>
      <c r="CG231" s="61">
        <v>39022</v>
      </c>
      <c r="CH231" s="61">
        <v>39052</v>
      </c>
      <c r="CI231" s="60">
        <v>39083</v>
      </c>
      <c r="CJ231" s="60">
        <v>39114</v>
      </c>
      <c r="CK231" s="60">
        <v>39142</v>
      </c>
      <c r="CL231" s="60">
        <v>39173</v>
      </c>
      <c r="CM231" s="60">
        <v>39203</v>
      </c>
      <c r="CN231" s="60">
        <v>39234</v>
      </c>
      <c r="CO231" s="60">
        <v>39264</v>
      </c>
      <c r="CP231" s="60">
        <v>39295</v>
      </c>
      <c r="CQ231" s="60">
        <v>39326</v>
      </c>
      <c r="CR231" s="60">
        <v>39356</v>
      </c>
      <c r="CS231" s="60">
        <v>39387</v>
      </c>
      <c r="CT231" s="60">
        <v>39417</v>
      </c>
      <c r="CU231" s="61">
        <v>39448</v>
      </c>
      <c r="CV231" s="61">
        <v>39479</v>
      </c>
      <c r="CW231" s="61">
        <v>39508</v>
      </c>
      <c r="CX231" s="61">
        <v>39539</v>
      </c>
      <c r="CY231" s="61">
        <v>39569</v>
      </c>
      <c r="CZ231" s="61">
        <v>39600</v>
      </c>
      <c r="DA231" s="61">
        <v>39630</v>
      </c>
      <c r="DB231" s="61">
        <v>39661</v>
      </c>
      <c r="DC231" s="61">
        <v>39692</v>
      </c>
      <c r="DD231" s="61">
        <v>39722</v>
      </c>
      <c r="DE231" s="61">
        <v>39753</v>
      </c>
      <c r="DF231" s="61">
        <v>39783</v>
      </c>
      <c r="DG231" s="60">
        <v>39814</v>
      </c>
      <c r="DH231" s="60">
        <v>39845</v>
      </c>
      <c r="DI231" s="60">
        <v>39873</v>
      </c>
      <c r="DJ231" s="60">
        <v>39904</v>
      </c>
      <c r="DK231" s="60">
        <v>39934</v>
      </c>
      <c r="DL231" s="60">
        <v>39965</v>
      </c>
      <c r="DM231" s="60">
        <v>39995</v>
      </c>
      <c r="DN231" s="60">
        <v>40026</v>
      </c>
      <c r="DO231" s="60">
        <v>40057</v>
      </c>
      <c r="DP231" s="60">
        <v>40087</v>
      </c>
      <c r="DQ231" s="60">
        <v>40118</v>
      </c>
      <c r="DR231" s="60">
        <v>40148</v>
      </c>
      <c r="DS231" s="61">
        <v>40179</v>
      </c>
      <c r="DT231" s="61">
        <v>40210</v>
      </c>
      <c r="DU231" s="61">
        <v>40238</v>
      </c>
      <c r="DV231" s="61">
        <v>40269</v>
      </c>
      <c r="DW231" s="61">
        <v>40299</v>
      </c>
      <c r="DX231" s="61">
        <v>40330</v>
      </c>
      <c r="DY231" s="61">
        <v>40360</v>
      </c>
      <c r="DZ231" s="61">
        <v>40391</v>
      </c>
      <c r="EA231" s="61">
        <v>40422</v>
      </c>
      <c r="EB231" s="61">
        <v>40452</v>
      </c>
      <c r="EC231" s="61">
        <v>40483</v>
      </c>
      <c r="ED231" s="61">
        <v>40513</v>
      </c>
      <c r="EE231" s="60">
        <v>40544</v>
      </c>
      <c r="EF231" s="60">
        <v>40575</v>
      </c>
      <c r="EG231" s="60">
        <v>40603</v>
      </c>
      <c r="EH231" s="60">
        <v>40634</v>
      </c>
      <c r="EI231" s="60">
        <v>40664</v>
      </c>
      <c r="EJ231" s="60">
        <v>40695</v>
      </c>
      <c r="EK231" s="60">
        <v>40725</v>
      </c>
      <c r="EL231" s="60">
        <v>40756</v>
      </c>
      <c r="EM231" s="60">
        <v>40787</v>
      </c>
      <c r="EN231" s="60">
        <v>40817</v>
      </c>
      <c r="EO231" s="60">
        <v>40848</v>
      </c>
      <c r="EP231" s="60">
        <v>40878</v>
      </c>
      <c r="EQ231" s="61">
        <v>40909</v>
      </c>
      <c r="ER231" s="61">
        <v>40940</v>
      </c>
      <c r="ES231" s="61">
        <v>40969</v>
      </c>
      <c r="ET231" s="61">
        <v>41000</v>
      </c>
      <c r="EU231" s="61">
        <v>41030</v>
      </c>
      <c r="EV231" s="61">
        <v>41061</v>
      </c>
      <c r="EW231" s="61">
        <v>41091</v>
      </c>
      <c r="EX231" s="61">
        <v>41122</v>
      </c>
      <c r="EY231" s="61">
        <v>41153</v>
      </c>
      <c r="EZ231" s="61">
        <v>41183</v>
      </c>
      <c r="FA231" s="61">
        <v>41214</v>
      </c>
      <c r="FB231" s="61">
        <v>41244</v>
      </c>
      <c r="FC231" s="295">
        <v>41275</v>
      </c>
      <c r="FD231" s="295">
        <v>41306</v>
      </c>
      <c r="FE231" s="295">
        <v>41334</v>
      </c>
      <c r="FF231" s="295">
        <v>41365</v>
      </c>
    </row>
    <row r="232" spans="1:162" ht="12.75">
      <c r="A232" t="s">
        <v>284</v>
      </c>
      <c r="B232" s="62">
        <v>8.396328236207562</v>
      </c>
      <c r="C232" s="62">
        <v>8.046740111636835</v>
      </c>
      <c r="D232" s="62">
        <v>7.741867771476541</v>
      </c>
      <c r="E232" s="62">
        <v>7.49065214959784</v>
      </c>
      <c r="F232" s="62">
        <v>7.286332272520632</v>
      </c>
      <c r="G232" s="62">
        <v>7.0786280523870735</v>
      </c>
      <c r="H232" s="62">
        <v>6.92836690324891</v>
      </c>
      <c r="I232" s="62">
        <v>6.780562365749948</v>
      </c>
      <c r="J232" s="62">
        <v>6.685086298776768</v>
      </c>
      <c r="K232" s="62">
        <v>6.589602542118282</v>
      </c>
      <c r="L232" s="62">
        <v>6.57075540297125</v>
      </c>
      <c r="M232" s="62">
        <v>6.542619024090559</v>
      </c>
      <c r="N232" s="62">
        <v>6.5867996611797865</v>
      </c>
      <c r="O232" s="62">
        <v>6.692022276602624</v>
      </c>
      <c r="P232" s="62">
        <v>6.841736222497495</v>
      </c>
      <c r="Q232" s="62">
        <v>6.972393578367128</v>
      </c>
      <c r="R232" s="62">
        <v>7.052787003893195</v>
      </c>
      <c r="S232" s="62">
        <v>7.12396912861509</v>
      </c>
      <c r="T232" s="62">
        <v>7.189783675045578</v>
      </c>
      <c r="U232" s="62">
        <v>7.213384952165139</v>
      </c>
      <c r="V232" s="62">
        <v>7.243153024116832</v>
      </c>
      <c r="W232" s="62">
        <v>7.431143358642657</v>
      </c>
      <c r="X232" s="62">
        <v>7.649491023044021</v>
      </c>
      <c r="Y232" s="62">
        <v>7.882084131775461</v>
      </c>
      <c r="Z232" s="62">
        <v>8.115159926534702</v>
      </c>
      <c r="AA232" s="62">
        <v>8.283550408521155</v>
      </c>
      <c r="AB232" s="62">
        <v>8.38704113791932</v>
      </c>
      <c r="AC232" s="62">
        <v>8.459321689354526</v>
      </c>
      <c r="AD232" s="62">
        <v>8.577701148090432</v>
      </c>
      <c r="AE232" s="62">
        <v>8.701951762837059</v>
      </c>
      <c r="AF232" s="62">
        <v>8.884702444343668</v>
      </c>
      <c r="AG232" s="62">
        <v>9.13478848451623</v>
      </c>
      <c r="AH232" s="62">
        <v>9.326054664230432</v>
      </c>
      <c r="AI232" s="62">
        <v>9.451366757152707</v>
      </c>
      <c r="AJ232" s="62">
        <v>9.742247844128888</v>
      </c>
      <c r="AK232" s="62">
        <v>10.06609073017372</v>
      </c>
      <c r="AL232" s="62">
        <v>10.39882757200574</v>
      </c>
      <c r="AM232" s="62">
        <v>10.795241160891628</v>
      </c>
      <c r="AN232" s="62">
        <v>11.144560291566618</v>
      </c>
      <c r="AO232" s="62">
        <v>11.52956768112342</v>
      </c>
      <c r="AP232" s="62">
        <v>11.925069090677086</v>
      </c>
      <c r="AQ232" s="62">
        <v>12.2209339981262</v>
      </c>
      <c r="AR232" s="62">
        <v>12.481615246785369</v>
      </c>
      <c r="AS232" s="62">
        <v>12.79619874847283</v>
      </c>
      <c r="AT232" s="62">
        <v>13.145964202064084</v>
      </c>
      <c r="AU232" s="62">
        <v>13.423471149965195</v>
      </c>
      <c r="AV232" s="62">
        <v>13.51577983756773</v>
      </c>
      <c r="AW232" s="62">
        <v>13.504305721947736</v>
      </c>
      <c r="AX232" s="62">
        <v>13.5432656683003</v>
      </c>
      <c r="AY232" s="62">
        <v>13.480019335674248</v>
      </c>
      <c r="AZ232" s="62">
        <v>13.379395126324033</v>
      </c>
      <c r="BA232" s="62">
        <v>13.215815057874266</v>
      </c>
      <c r="BB232" s="62">
        <v>13.023712511418658</v>
      </c>
      <c r="BC232" s="62">
        <v>12.90595599118321</v>
      </c>
      <c r="BD232" s="62">
        <v>12.755423006055175</v>
      </c>
      <c r="BE232" s="62">
        <v>12.691784932296812</v>
      </c>
      <c r="BF232" s="62">
        <v>12.536084307297967</v>
      </c>
      <c r="BG232" s="62">
        <v>12.396382821387476</v>
      </c>
      <c r="BH232" s="62">
        <v>12.17960249394048</v>
      </c>
      <c r="BI232" s="62">
        <v>12.003952383907043</v>
      </c>
      <c r="BJ232" s="62">
        <v>11.877473901549159</v>
      </c>
      <c r="BK232" s="62">
        <v>11.838073138462748</v>
      </c>
      <c r="BL232" s="62">
        <v>11.84769357890459</v>
      </c>
      <c r="BM232" s="62">
        <v>11.827208406462551</v>
      </c>
      <c r="BN232" s="62">
        <v>11.68417513564224</v>
      </c>
      <c r="BO232" s="62">
        <v>11.574053536512915</v>
      </c>
      <c r="BP232" s="62">
        <v>11.46506711735509</v>
      </c>
      <c r="BQ232" s="62">
        <v>11.247414445548928</v>
      </c>
      <c r="BR232" s="62">
        <v>11.065436401899689</v>
      </c>
      <c r="BS232" s="62">
        <v>10.894210486566182</v>
      </c>
      <c r="BT232" s="62">
        <v>10.785905639724758</v>
      </c>
      <c r="BU232" s="62">
        <v>10.694464703932999</v>
      </c>
      <c r="BV232" s="62">
        <v>10.454410680061217</v>
      </c>
      <c r="BW232" s="62">
        <v>10.09070441724587</v>
      </c>
      <c r="BX232" s="62">
        <v>9.719674140346457</v>
      </c>
      <c r="BY232" s="62">
        <v>9.432029413554421</v>
      </c>
      <c r="BZ232" s="62">
        <v>9.310886199785893</v>
      </c>
      <c r="CA232" s="62">
        <v>9.163016844434813</v>
      </c>
      <c r="CB232" s="62">
        <v>9.001825463092048</v>
      </c>
      <c r="CC232" s="62">
        <v>8.7148487660577</v>
      </c>
      <c r="CD232" s="62">
        <v>8.451620809529622</v>
      </c>
      <c r="CE232" s="62">
        <v>8.23599401456323</v>
      </c>
      <c r="CF232" s="62">
        <v>7.898524969870446</v>
      </c>
      <c r="CG232" s="62">
        <v>7.592672247598132</v>
      </c>
      <c r="CH232" s="62">
        <v>7.2854626187391744</v>
      </c>
      <c r="CI232" s="62">
        <v>7.0849505948487455</v>
      </c>
      <c r="CJ232" s="62">
        <v>6.92057564543033</v>
      </c>
      <c r="CK232" s="62">
        <v>6.73373709582286</v>
      </c>
      <c r="CL232" s="62">
        <v>6.518280473377175</v>
      </c>
      <c r="CM232" s="62">
        <v>6.324454920440126</v>
      </c>
      <c r="CN232" s="62">
        <v>6.126169091600572</v>
      </c>
      <c r="CO232" s="62">
        <v>5.974218138168389</v>
      </c>
      <c r="CP232" s="62">
        <v>5.842769454210768</v>
      </c>
      <c r="CQ232" s="62">
        <v>5.644078428138763</v>
      </c>
      <c r="CR232" s="62">
        <v>5.545874785984689</v>
      </c>
      <c r="CS232" s="62">
        <v>5.391565956658585</v>
      </c>
      <c r="CT232" s="62">
        <v>5.337397698278559</v>
      </c>
      <c r="CU232" s="62">
        <v>5.208860653650416</v>
      </c>
      <c r="CV232" s="62">
        <v>5.074714641830382</v>
      </c>
      <c r="CW232" s="62">
        <v>5.025654363634568</v>
      </c>
      <c r="CX232" s="62">
        <v>4.985442857732649</v>
      </c>
      <c r="CY232" s="62">
        <v>4.919853028847537</v>
      </c>
      <c r="CZ232" s="62">
        <v>4.903049935999552</v>
      </c>
      <c r="DA232" s="62">
        <v>4.900523923607447</v>
      </c>
      <c r="DB232" s="62">
        <v>4.847516820958313</v>
      </c>
      <c r="DC232" s="62">
        <v>4.825202511002074</v>
      </c>
      <c r="DD232" s="62">
        <v>4.797745157830165</v>
      </c>
      <c r="DE232" s="62">
        <v>4.867888682278298</v>
      </c>
      <c r="DF232" s="62">
        <v>4.853960849203905</v>
      </c>
      <c r="DG232" s="62">
        <v>4.925078109702572</v>
      </c>
      <c r="DH232" s="62">
        <v>5.08784112255434</v>
      </c>
      <c r="DI232" s="62">
        <v>5.312585619412336</v>
      </c>
      <c r="DJ232" s="62">
        <v>5.502454759328455</v>
      </c>
      <c r="DK232" s="62">
        <v>5.7440721198814515</v>
      </c>
      <c r="DL232" s="62">
        <v>5.97482700111513</v>
      </c>
      <c r="DM232" s="62">
        <v>6.264163542170313</v>
      </c>
      <c r="DN232" s="62">
        <v>6.5693828555959435</v>
      </c>
      <c r="DO232" s="62">
        <v>6.903392977322832</v>
      </c>
      <c r="DP232" s="62">
        <v>7.160127906945106</v>
      </c>
      <c r="DQ232" s="62">
        <v>7.413150274845207</v>
      </c>
      <c r="DR232" s="62">
        <v>7.658378213705738</v>
      </c>
      <c r="DS232" s="62">
        <v>7.818703957924665</v>
      </c>
      <c r="DT232" s="62">
        <v>7.955257893523684</v>
      </c>
      <c r="DU232" s="62">
        <v>7.936440318463504</v>
      </c>
      <c r="DV232" s="62">
        <v>8.031231636249617</v>
      </c>
      <c r="DW232" s="62">
        <v>8.008248932578406</v>
      </c>
      <c r="DX232" s="62">
        <v>7.921291941030547</v>
      </c>
      <c r="DY232" s="62">
        <v>7.766614856725799</v>
      </c>
      <c r="DZ232" s="62">
        <v>7.6349223322862665</v>
      </c>
      <c r="EA232" s="62">
        <v>7.473693769794212</v>
      </c>
      <c r="EB232" s="62">
        <v>7.303589337879558</v>
      </c>
      <c r="EC232" s="62">
        <v>7.071954109710052</v>
      </c>
      <c r="ED232" s="62">
        <v>6.823542411782508</v>
      </c>
      <c r="EE232" s="62">
        <v>6.645703021723436</v>
      </c>
      <c r="EF232" s="62">
        <v>6.425526332537223</v>
      </c>
      <c r="EG232" s="62">
        <v>6.246691314755409</v>
      </c>
      <c r="EH232" s="62">
        <v>5.97348830009276</v>
      </c>
      <c r="EI232" s="62">
        <v>5.769413757973299</v>
      </c>
      <c r="EJ232" s="62">
        <v>5.6233161264440135</v>
      </c>
      <c r="EK232" s="62">
        <v>5.46454147088573</v>
      </c>
      <c r="EL232" s="62">
        <v>5.2715494119747826</v>
      </c>
      <c r="EM232" s="62">
        <v>5.082083000167221</v>
      </c>
      <c r="EN232" s="62">
        <v>4.953281118861656</v>
      </c>
      <c r="EO232" s="62">
        <v>4.848675693682546</v>
      </c>
      <c r="EP232" s="62">
        <v>4.754945728743549</v>
      </c>
      <c r="EQ232" s="62">
        <v>4.70871178133758</v>
      </c>
      <c r="ER232" s="62">
        <v>4.661910670371774</v>
      </c>
      <c r="ES232" s="62">
        <v>4.627195419783054</v>
      </c>
      <c r="ET232" s="62">
        <v>4.60764192650365</v>
      </c>
      <c r="EU232" s="62">
        <v>4.620981614672204</v>
      </c>
      <c r="EV232" s="62">
        <v>4.640271182119924</v>
      </c>
      <c r="EW232" s="62">
        <v>4.678451361208659</v>
      </c>
      <c r="EX232" s="62">
        <v>4.762883994711479</v>
      </c>
      <c r="EY232" s="62">
        <v>4.855343330605318</v>
      </c>
      <c r="EZ232" s="62">
        <v>4.97361002017349</v>
      </c>
      <c r="FA232" s="62">
        <v>5.093054263169627</v>
      </c>
      <c r="FB232" s="62">
        <v>5.243871272597327</v>
      </c>
      <c r="FC232" s="62">
        <v>5.369185746102534</v>
      </c>
      <c r="FD232" s="62">
        <v>5.496916898965413</v>
      </c>
      <c r="FE232" s="62">
        <v>5.6177402589996355</v>
      </c>
      <c r="FF232" s="62">
        <v>5.710128935499717</v>
      </c>
    </row>
    <row r="233" spans="1:162" ht="12.75">
      <c r="A233" t="s">
        <v>285</v>
      </c>
      <c r="B233" s="62">
        <v>8.8697798212568</v>
      </c>
      <c r="C233" s="62">
        <v>8.58124012404316</v>
      </c>
      <c r="D233" s="62">
        <v>8.313135429370705</v>
      </c>
      <c r="E233" s="62">
        <v>8.118310652731322</v>
      </c>
      <c r="F233" s="62">
        <v>7.952112147613602</v>
      </c>
      <c r="G233" s="62">
        <v>7.828840460003978</v>
      </c>
      <c r="H233" s="62">
        <v>7.656018349752174</v>
      </c>
      <c r="I233" s="62">
        <v>7.400202307434534</v>
      </c>
      <c r="J233" s="62">
        <v>7.227573066910632</v>
      </c>
      <c r="K233" s="62">
        <v>6.997067970392874</v>
      </c>
      <c r="L233" s="62">
        <v>6.773250775989339</v>
      </c>
      <c r="M233" s="62">
        <v>6.669850784205123</v>
      </c>
      <c r="N233" s="62">
        <v>6.539232453791911</v>
      </c>
      <c r="O233" s="62">
        <v>6.453105747084344</v>
      </c>
      <c r="P233" s="62">
        <v>6.41318390461502</v>
      </c>
      <c r="Q233" s="62">
        <v>6.4329150776916535</v>
      </c>
      <c r="R233" s="62">
        <v>6.489083415713988</v>
      </c>
      <c r="S233" s="62">
        <v>6.55500796412392</v>
      </c>
      <c r="T233" s="62">
        <v>6.570499776197952</v>
      </c>
      <c r="U233" s="62">
        <v>6.624813371957177</v>
      </c>
      <c r="V233" s="62">
        <v>6.708482187508676</v>
      </c>
      <c r="W233" s="62">
        <v>6.8924463284806485</v>
      </c>
      <c r="X233" s="62">
        <v>7.158957135944726</v>
      </c>
      <c r="Y233" s="62">
        <v>7.448015710558468</v>
      </c>
      <c r="Z233" s="62">
        <v>7.753293369529948</v>
      </c>
      <c r="AA233" s="62">
        <v>8.00527523581267</v>
      </c>
      <c r="AB233" s="62">
        <v>8.21995420623369</v>
      </c>
      <c r="AC233" s="62">
        <v>8.408966875521589</v>
      </c>
      <c r="AD233" s="62">
        <v>8.425305521524196</v>
      </c>
      <c r="AE233" s="62">
        <v>8.562648579879555</v>
      </c>
      <c r="AF233" s="62">
        <v>8.726936218102903</v>
      </c>
      <c r="AG233" s="62">
        <v>8.918553133525789</v>
      </c>
      <c r="AH233" s="62">
        <v>9.055922512780727</v>
      </c>
      <c r="AI233" s="62">
        <v>9.197573331648114</v>
      </c>
      <c r="AJ233" s="62">
        <v>9.206954828131636</v>
      </c>
      <c r="AK233" s="62">
        <v>9.411729527394579</v>
      </c>
      <c r="AL233" s="62">
        <v>9.667817645836578</v>
      </c>
      <c r="AM233" s="62">
        <v>9.847222162689006</v>
      </c>
      <c r="AN233" s="62">
        <v>10.064297577857642</v>
      </c>
      <c r="AO233" s="62">
        <v>10.337242679465165</v>
      </c>
      <c r="AP233" s="62">
        <v>10.663016384720928</v>
      </c>
      <c r="AQ233" s="62">
        <v>10.977365412922254</v>
      </c>
      <c r="AR233" s="62">
        <v>11.191248783126165</v>
      </c>
      <c r="AS233" s="62">
        <v>11.37010584950732</v>
      </c>
      <c r="AT233" s="62">
        <v>11.49278139177197</v>
      </c>
      <c r="AU233" s="62">
        <v>11.525021830478819</v>
      </c>
      <c r="AV233" s="62">
        <v>11.73204225507166</v>
      </c>
      <c r="AW233" s="62">
        <v>11.58599535017032</v>
      </c>
      <c r="AX233" s="62">
        <v>11.4619384179731</v>
      </c>
      <c r="AY233" s="62">
        <v>11.553063488358854</v>
      </c>
      <c r="AZ233" s="62">
        <v>11.487795008085387</v>
      </c>
      <c r="BA233" s="62">
        <v>11.33433192019065</v>
      </c>
      <c r="BB233" s="62">
        <v>11.1982037986563</v>
      </c>
      <c r="BC233" s="62">
        <v>10.976964394462428</v>
      </c>
      <c r="BD233" s="62">
        <v>10.78571229688979</v>
      </c>
      <c r="BE233" s="62">
        <v>10.711991493898674</v>
      </c>
      <c r="BF233" s="62">
        <v>10.6957703357785</v>
      </c>
      <c r="BG233" s="62">
        <v>10.678781750773156</v>
      </c>
      <c r="BH233" s="62">
        <v>10.639831430276416</v>
      </c>
      <c r="BI233" s="62">
        <v>10.632901624221294</v>
      </c>
      <c r="BJ233" s="62">
        <v>10.7512914575032</v>
      </c>
      <c r="BK233" s="62">
        <v>10.832414270104358</v>
      </c>
      <c r="BL233" s="62">
        <v>10.896548863650715</v>
      </c>
      <c r="BM233" s="62">
        <v>10.94295885267204</v>
      </c>
      <c r="BN233" s="62">
        <v>10.911036337436727</v>
      </c>
      <c r="BO233" s="62">
        <v>10.90031640823402</v>
      </c>
      <c r="BP233" s="62">
        <v>10.875733383650996</v>
      </c>
      <c r="BQ233" s="62">
        <v>10.792480453594285</v>
      </c>
      <c r="BR233" s="62">
        <v>10.719226548196168</v>
      </c>
      <c r="BS233" s="62">
        <v>10.66437597828322</v>
      </c>
      <c r="BT233" s="62">
        <v>10.492730543435986</v>
      </c>
      <c r="BU233" s="62">
        <v>10.334639168357816</v>
      </c>
      <c r="BV233" s="62">
        <v>10.029746235596143</v>
      </c>
      <c r="BW233" s="62">
        <v>9.525053120944717</v>
      </c>
      <c r="BX233" s="62">
        <v>9.069246319524384</v>
      </c>
      <c r="BY233" s="62">
        <v>8.676179588631296</v>
      </c>
      <c r="BZ233" s="62">
        <v>8.43666084584121</v>
      </c>
      <c r="CA233" s="62">
        <v>8.168468108968407</v>
      </c>
      <c r="CB233" s="62">
        <v>7.940899918496991</v>
      </c>
      <c r="CC233" s="62">
        <v>7.559388551958038</v>
      </c>
      <c r="CD233" s="62">
        <v>7.1924571820731105</v>
      </c>
      <c r="CE233" s="62">
        <v>6.847894251698205</v>
      </c>
      <c r="CF233" s="62">
        <v>6.520875061485743</v>
      </c>
      <c r="CG233" s="62">
        <v>6.234606314402812</v>
      </c>
      <c r="CH233" s="62">
        <v>5.8815077373416775</v>
      </c>
      <c r="CI233" s="62">
        <v>5.639230320421429</v>
      </c>
      <c r="CJ233" s="62">
        <v>5.439143864639548</v>
      </c>
      <c r="CK233" s="62">
        <v>5.248565014192237</v>
      </c>
      <c r="CL233" s="62">
        <v>5.032853851535006</v>
      </c>
      <c r="CM233" s="62">
        <v>4.8066112651636415</v>
      </c>
      <c r="CN233" s="62">
        <v>4.651874148236117</v>
      </c>
      <c r="CO233" s="62">
        <v>4.543356394302046</v>
      </c>
      <c r="CP233" s="62">
        <v>4.3512630497571605</v>
      </c>
      <c r="CQ233" s="62">
        <v>4.159705058636184</v>
      </c>
      <c r="CR233" s="62">
        <v>4.028813070781413</v>
      </c>
      <c r="CS233" s="62">
        <v>3.885386626295651</v>
      </c>
      <c r="CT233" s="62">
        <v>3.7754881810820717</v>
      </c>
      <c r="CU233" s="62">
        <v>3.669092590453013</v>
      </c>
      <c r="CV233" s="62">
        <v>3.6136075475279426</v>
      </c>
      <c r="CW233" s="62">
        <v>3.5606767852122854</v>
      </c>
      <c r="CX233" s="62">
        <v>3.517779731213993</v>
      </c>
      <c r="CY233" s="62">
        <v>3.443360100049403</v>
      </c>
      <c r="CZ233" s="62">
        <v>3.3890397029457495</v>
      </c>
      <c r="DA233" s="62">
        <v>3.291190745340695</v>
      </c>
      <c r="DB233" s="62">
        <v>3.237982327191286</v>
      </c>
      <c r="DC233" s="62">
        <v>3.2083147857849164</v>
      </c>
      <c r="DD233" s="62">
        <v>3.1545522925166622</v>
      </c>
      <c r="DE233" s="62">
        <v>3.1404460991983068</v>
      </c>
      <c r="DF233" s="62">
        <v>3.134757276238787</v>
      </c>
      <c r="DG233" s="62">
        <v>3.200779543258696</v>
      </c>
      <c r="DH233" s="62">
        <v>3.3132685617851316</v>
      </c>
      <c r="DI233" s="62">
        <v>3.431582516682848</v>
      </c>
      <c r="DJ233" s="62">
        <v>3.5335410604270066</v>
      </c>
      <c r="DK233" s="62">
        <v>3.677372787463291</v>
      </c>
      <c r="DL233" s="62">
        <v>3.8223891538449184</v>
      </c>
      <c r="DM233" s="62">
        <v>4.060589250780456</v>
      </c>
      <c r="DN233" s="62">
        <v>4.299211872719335</v>
      </c>
      <c r="DO233" s="62">
        <v>4.602633323404197</v>
      </c>
      <c r="DP233" s="62">
        <v>4.880920106288985</v>
      </c>
      <c r="DQ233" s="62">
        <v>5.189735908597136</v>
      </c>
      <c r="DR233" s="62">
        <v>5.477872117752643</v>
      </c>
      <c r="DS233" s="62">
        <v>5.672843337920566</v>
      </c>
      <c r="DT233" s="62">
        <v>5.780271604557903</v>
      </c>
      <c r="DU233" s="62">
        <v>5.922611072875246</v>
      </c>
      <c r="DV233" s="62">
        <v>6.017974533274869</v>
      </c>
      <c r="DW233" s="62">
        <v>6.078431504506284</v>
      </c>
      <c r="DX233" s="62">
        <v>6.102290942064848</v>
      </c>
      <c r="DY233" s="62">
        <v>6.044369585772462</v>
      </c>
      <c r="DZ233" s="62">
        <v>5.996862129814633</v>
      </c>
      <c r="EA233" s="62">
        <v>5.862815328347028</v>
      </c>
      <c r="EB233" s="62">
        <v>5.5947411238321445</v>
      </c>
      <c r="EC233" s="62">
        <v>5.2989448087924105</v>
      </c>
      <c r="ED233" s="62">
        <v>4.998781139350242</v>
      </c>
      <c r="EE233" s="62">
        <v>4.753532514022781</v>
      </c>
      <c r="EF233" s="62">
        <v>4.642373856368935</v>
      </c>
      <c r="EG233" s="62">
        <v>4.438387336114723</v>
      </c>
      <c r="EH233" s="62">
        <v>4.29021853951829</v>
      </c>
      <c r="EI233" s="62">
        <v>4.120542507482031</v>
      </c>
      <c r="EJ233" s="62">
        <v>3.965021355412439</v>
      </c>
      <c r="EK233" s="62">
        <v>3.8382160587907275</v>
      </c>
      <c r="EL233" s="62">
        <v>3.6877017906999785</v>
      </c>
      <c r="EM233" s="62">
        <v>3.5495515746257222</v>
      </c>
      <c r="EN233" s="62">
        <v>3.570649816236223</v>
      </c>
      <c r="EO233" s="62">
        <v>3.582891875722377</v>
      </c>
      <c r="EP233" s="62">
        <v>3.6106071682074066</v>
      </c>
      <c r="EQ233" s="62">
        <v>3.6936360097143335</v>
      </c>
      <c r="ER233" s="62">
        <v>3.6672228692235342</v>
      </c>
      <c r="ES233" s="62">
        <v>3.6872573111024014</v>
      </c>
      <c r="ET233" s="62">
        <v>3.6991163344489375</v>
      </c>
      <c r="EU233" s="62">
        <v>3.761146362203156</v>
      </c>
      <c r="EV233" s="62">
        <v>3.8285404205495084</v>
      </c>
      <c r="EW233" s="62">
        <v>3.867703367923468</v>
      </c>
      <c r="EX233" s="62">
        <v>3.939019501791281</v>
      </c>
      <c r="EY233" s="62">
        <v>4.025228036663788</v>
      </c>
      <c r="EZ233" s="62">
        <v>4.1543631896048625</v>
      </c>
      <c r="FA233" s="62">
        <v>4.286547898268104</v>
      </c>
      <c r="FB233" s="62">
        <v>4.409672675360592</v>
      </c>
      <c r="FC233" s="62">
        <v>4.48847463277895</v>
      </c>
      <c r="FD233" s="62">
        <v>4.587858405821399</v>
      </c>
      <c r="FE233" s="62">
        <v>4.649986509807776</v>
      </c>
      <c r="FF233" s="62">
        <v>4.670739689821702</v>
      </c>
    </row>
    <row r="234" spans="1:162" ht="12.75">
      <c r="A234" t="s">
        <v>286</v>
      </c>
      <c r="B234" s="62">
        <v>12.77479009919539</v>
      </c>
      <c r="C234" s="62">
        <v>12.204679667195194</v>
      </c>
      <c r="D234" s="62">
        <v>11.755384528962415</v>
      </c>
      <c r="E234" s="62">
        <v>11.222924678770651</v>
      </c>
      <c r="F234" s="62">
        <v>10.691997456502493</v>
      </c>
      <c r="G234" s="62">
        <v>10.178937874146078</v>
      </c>
      <c r="H234" s="62">
        <v>9.768039163701943</v>
      </c>
      <c r="I234" s="62">
        <v>9.305546420827586</v>
      </c>
      <c r="J234" s="62">
        <v>8.797992585785135</v>
      </c>
      <c r="K234" s="62">
        <v>8.256502983250982</v>
      </c>
      <c r="L234" s="62">
        <v>7.951613299990716</v>
      </c>
      <c r="M234" s="62">
        <v>7.606666154481517</v>
      </c>
      <c r="N234" s="62">
        <v>7.254030847943663</v>
      </c>
      <c r="O234" s="62">
        <v>6.936383140322602</v>
      </c>
      <c r="P234" s="62">
        <v>6.674588042740478</v>
      </c>
      <c r="Q234" s="62">
        <v>6.490874655266235</v>
      </c>
      <c r="R234" s="62">
        <v>6.343836506576372</v>
      </c>
      <c r="S234" s="62">
        <v>6.33012286638117</v>
      </c>
      <c r="T234" s="62">
        <v>6.33288504924595</v>
      </c>
      <c r="U234" s="62">
        <v>6.421600551561759</v>
      </c>
      <c r="V234" s="62">
        <v>6.510278963668462</v>
      </c>
      <c r="W234" s="62">
        <v>6.694593306414851</v>
      </c>
      <c r="X234" s="62">
        <v>6.870487998570483</v>
      </c>
      <c r="Y234" s="62">
        <v>7.119244006277285</v>
      </c>
      <c r="Z234" s="62">
        <v>7.338289606264627</v>
      </c>
      <c r="AA234" s="62">
        <v>7.683376087037033</v>
      </c>
      <c r="AB234" s="62">
        <v>7.974499554961908</v>
      </c>
      <c r="AC234" s="62">
        <v>8.124513427566926</v>
      </c>
      <c r="AD234" s="62">
        <v>8.261838814342925</v>
      </c>
      <c r="AE234" s="62">
        <v>8.38469728593669</v>
      </c>
      <c r="AF234" s="62">
        <v>8.496783640824729</v>
      </c>
      <c r="AG234" s="62">
        <v>8.779137270152477</v>
      </c>
      <c r="AH234" s="62">
        <v>9.011780385992312</v>
      </c>
      <c r="AI234" s="62">
        <v>9.09913747888596</v>
      </c>
      <c r="AJ234" s="62">
        <v>9.382449832677729</v>
      </c>
      <c r="AK234" s="62">
        <v>9.759829062511002</v>
      </c>
      <c r="AL234" s="62">
        <v>10.129026478238302</v>
      </c>
      <c r="AM234" s="62">
        <v>10.439836394914531</v>
      </c>
      <c r="AN234" s="62">
        <v>10.668729453813965</v>
      </c>
      <c r="AO234" s="62">
        <v>11.036607467668988</v>
      </c>
      <c r="AP234" s="62">
        <v>11.368066068534226</v>
      </c>
      <c r="AQ234" s="62">
        <v>11.569132446600603</v>
      </c>
      <c r="AR234" s="62">
        <v>11.823548041137073</v>
      </c>
      <c r="AS234" s="62">
        <v>11.998315098423681</v>
      </c>
      <c r="AT234" s="62">
        <v>12.16460557432404</v>
      </c>
      <c r="AU234" s="62">
        <v>12.455273441425865</v>
      </c>
      <c r="AV234" s="62">
        <v>12.516531111922369</v>
      </c>
      <c r="AW234" s="62">
        <v>12.505421786359742</v>
      </c>
      <c r="AX234" s="62">
        <v>12.547334121715267</v>
      </c>
      <c r="AY234" s="62">
        <v>12.598304263658056</v>
      </c>
      <c r="AZ234" s="62">
        <v>12.485525533975277</v>
      </c>
      <c r="BA234" s="62">
        <v>12.133052602252862</v>
      </c>
      <c r="BB234" s="62">
        <v>11.842142646661806</v>
      </c>
      <c r="BC234" s="62">
        <v>11.669816099335257</v>
      </c>
      <c r="BD234" s="62">
        <v>11.44112140115129</v>
      </c>
      <c r="BE234" s="62">
        <v>11.244138130774074</v>
      </c>
      <c r="BF234" s="62">
        <v>11.072544096431423</v>
      </c>
      <c r="BG234" s="62">
        <v>11.040288328876848</v>
      </c>
      <c r="BH234" s="62">
        <v>11.137382947448764</v>
      </c>
      <c r="BI234" s="62">
        <v>11.247665837614932</v>
      </c>
      <c r="BJ234" s="62">
        <v>11.598720099543579</v>
      </c>
      <c r="BK234" s="62">
        <v>11.714082442705697</v>
      </c>
      <c r="BL234" s="62">
        <v>11.626004446513043</v>
      </c>
      <c r="BM234" s="62">
        <v>11.753258055337815</v>
      </c>
      <c r="BN234" s="62">
        <v>11.8559063025683</v>
      </c>
      <c r="BO234" s="62">
        <v>11.976889310573503</v>
      </c>
      <c r="BP234" s="62">
        <v>12.018460864986281</v>
      </c>
      <c r="BQ234" s="62">
        <v>11.917164552270732</v>
      </c>
      <c r="BR234" s="62">
        <v>11.759395816037925</v>
      </c>
      <c r="BS234" s="62">
        <v>11.432379802029049</v>
      </c>
      <c r="BT234" s="62">
        <v>11.036529279459728</v>
      </c>
      <c r="BU234" s="62">
        <v>10.64782681322829</v>
      </c>
      <c r="BV234" s="62">
        <v>10.167665841118165</v>
      </c>
      <c r="BW234" s="62">
        <v>9.610020495011279</v>
      </c>
      <c r="BX234" s="62">
        <v>9.4209373804125</v>
      </c>
      <c r="BY234" s="62">
        <v>9.178698323355574</v>
      </c>
      <c r="BZ234" s="62">
        <v>8.978505779780825</v>
      </c>
      <c r="CA234" s="62">
        <v>8.754381507344034</v>
      </c>
      <c r="CB234" s="62">
        <v>8.610817338578071</v>
      </c>
      <c r="CC234" s="62">
        <v>8.410558179146571</v>
      </c>
      <c r="CD234" s="62">
        <v>8.240701721848314</v>
      </c>
      <c r="CE234" s="62">
        <v>8.16886401424381</v>
      </c>
      <c r="CF234" s="62">
        <v>8.119104601464509</v>
      </c>
      <c r="CG234" s="62">
        <v>8.040429011366639</v>
      </c>
      <c r="CH234" s="62">
        <v>7.7561858070796035</v>
      </c>
      <c r="CI234" s="62">
        <v>7.6370842791478</v>
      </c>
      <c r="CJ234" s="62">
        <v>7.604749785457703</v>
      </c>
      <c r="CK234" s="62">
        <v>7.676584307605137</v>
      </c>
      <c r="CL234" s="62">
        <v>7.684968600276754</v>
      </c>
      <c r="CM234" s="62">
        <v>7.710015141762873</v>
      </c>
      <c r="CN234" s="62">
        <v>7.729155770102042</v>
      </c>
      <c r="CO234" s="62">
        <v>7.808820997979885</v>
      </c>
      <c r="CP234" s="62">
        <v>7.832162288885861</v>
      </c>
      <c r="CQ234" s="62">
        <v>7.686096546839622</v>
      </c>
      <c r="CR234" s="62">
        <v>7.465831486478016</v>
      </c>
      <c r="CS234" s="62">
        <v>7.222466950709369</v>
      </c>
      <c r="CT234" s="62">
        <v>7.036629092268282</v>
      </c>
      <c r="CU234" s="62">
        <v>6.901007670579713</v>
      </c>
      <c r="CV234" s="62">
        <v>6.773225448872052</v>
      </c>
      <c r="CW234" s="62">
        <v>6.608100581481021</v>
      </c>
      <c r="CX234" s="62">
        <v>6.410820372812999</v>
      </c>
      <c r="CY234" s="62">
        <v>6.241714169325349</v>
      </c>
      <c r="CZ234" s="62">
        <v>6.153636918362465</v>
      </c>
      <c r="DA234" s="62">
        <v>6.031910853615123</v>
      </c>
      <c r="DB234" s="62">
        <v>5.899859403547936</v>
      </c>
      <c r="DC234" s="62">
        <v>5.7742654371780056</v>
      </c>
      <c r="DD234" s="62">
        <v>5.674470815288619</v>
      </c>
      <c r="DE234" s="62">
        <v>5.633356669211179</v>
      </c>
      <c r="DF234" s="62">
        <v>5.604309874894998</v>
      </c>
      <c r="DG234" s="62">
        <v>5.715227967359728</v>
      </c>
      <c r="DH234" s="62">
        <v>5.856890592037047</v>
      </c>
      <c r="DI234" s="62">
        <v>6.027984144821414</v>
      </c>
      <c r="DJ234" s="62">
        <v>6.312100856340387</v>
      </c>
      <c r="DK234" s="62">
        <v>6.5589538079780185</v>
      </c>
      <c r="DL234" s="62">
        <v>6.730351826801512</v>
      </c>
      <c r="DM234" s="62">
        <v>6.988848518882819</v>
      </c>
      <c r="DN234" s="62">
        <v>7.296478974667877</v>
      </c>
      <c r="DO234" s="62">
        <v>7.654504854585061</v>
      </c>
      <c r="DP234" s="62">
        <v>7.992212301126259</v>
      </c>
      <c r="DQ234" s="62">
        <v>8.271277626610802</v>
      </c>
      <c r="DR234" s="62">
        <v>8.65425403978906</v>
      </c>
      <c r="DS234" s="62">
        <v>8.807135006020813</v>
      </c>
      <c r="DT234" s="62">
        <v>8.904002554661846</v>
      </c>
      <c r="DU234" s="62">
        <v>8.947291048021016</v>
      </c>
      <c r="DV234" s="62">
        <v>8.973111618873695</v>
      </c>
      <c r="DW234" s="62">
        <v>8.972963973865332</v>
      </c>
      <c r="DX234" s="62">
        <v>8.945541541477743</v>
      </c>
      <c r="DY234" s="62">
        <v>8.809844131751436</v>
      </c>
      <c r="DZ234" s="62">
        <v>8.625611705824632</v>
      </c>
      <c r="EA234" s="62">
        <v>8.452566830517208</v>
      </c>
      <c r="EB234" s="62">
        <v>8.207568782904195</v>
      </c>
      <c r="EC234" s="62">
        <v>8.003479586263184</v>
      </c>
      <c r="ED234" s="62">
        <v>7.70788223222915</v>
      </c>
      <c r="EE234" s="62">
        <v>7.464533259736531</v>
      </c>
      <c r="EF234" s="62">
        <v>7.187023717054263</v>
      </c>
      <c r="EG234" s="62">
        <v>6.920997184649502</v>
      </c>
      <c r="EH234" s="62">
        <v>6.623688127535612</v>
      </c>
      <c r="EI234" s="62">
        <v>6.338611580810806</v>
      </c>
      <c r="EJ234" s="62">
        <v>6.132876274640146</v>
      </c>
      <c r="EK234" s="62">
        <v>5.9751914798202295</v>
      </c>
      <c r="EL234" s="62">
        <v>5.820706626431018</v>
      </c>
      <c r="EM234" s="62">
        <v>5.655897889727346</v>
      </c>
      <c r="EN234" s="62">
        <v>5.509581047058003</v>
      </c>
      <c r="EO234" s="62">
        <v>5.361765128989635</v>
      </c>
      <c r="EP234" s="62">
        <v>5.16386257197614</v>
      </c>
      <c r="EQ234" s="62">
        <v>5.132519313340885</v>
      </c>
      <c r="ER234" s="62">
        <v>5.152976734687873</v>
      </c>
      <c r="ES234" s="62">
        <v>5.237283931484461</v>
      </c>
      <c r="ET234" s="62">
        <v>5.259861127809201</v>
      </c>
      <c r="EU234" s="62">
        <v>5.308077759558769</v>
      </c>
      <c r="EV234" s="62">
        <v>5.3278596199612265</v>
      </c>
      <c r="EW234" s="62">
        <v>5.28995968345973</v>
      </c>
      <c r="EX234" s="62">
        <v>5.303628674120816</v>
      </c>
      <c r="EY234" s="62">
        <v>5.383083949250719</v>
      </c>
      <c r="EZ234" s="62">
        <v>5.484471799243927</v>
      </c>
      <c r="FA234" s="62">
        <v>5.569712437981696</v>
      </c>
      <c r="FB234" s="62">
        <v>5.663515754507336</v>
      </c>
      <c r="FC234" s="62">
        <v>5.684748560579039</v>
      </c>
      <c r="FD234" s="62">
        <v>5.746873227723936</v>
      </c>
      <c r="FE234" s="62">
        <v>5.794231991220102</v>
      </c>
      <c r="FF234" s="62">
        <v>5.8566519958943895</v>
      </c>
    </row>
    <row r="235" spans="1:162" ht="12.75">
      <c r="A235" t="s">
        <v>287</v>
      </c>
      <c r="B235" s="62">
        <v>4.841424736602679</v>
      </c>
      <c r="C235" s="62">
        <v>4.665791964231768</v>
      </c>
      <c r="D235" s="62">
        <v>4.5291656895301795</v>
      </c>
      <c r="E235" s="62">
        <v>4.394473866295277</v>
      </c>
      <c r="F235" s="62">
        <v>4.265812564367631</v>
      </c>
      <c r="G235" s="62">
        <v>4.15262936205383</v>
      </c>
      <c r="H235" s="62">
        <v>4.040998728164982</v>
      </c>
      <c r="I235" s="62">
        <v>3.9265863870708615</v>
      </c>
      <c r="J235" s="62">
        <v>3.8256724344807407</v>
      </c>
      <c r="K235" s="62">
        <v>3.713588250055743</v>
      </c>
      <c r="L235" s="62">
        <v>3.6192919035881346</v>
      </c>
      <c r="M235" s="62">
        <v>3.54194518399675</v>
      </c>
      <c r="N235" s="62">
        <v>3.49310322268164</v>
      </c>
      <c r="O235" s="62">
        <v>3.4504235220751096</v>
      </c>
      <c r="P235" s="62">
        <v>3.414354964023662</v>
      </c>
      <c r="Q235" s="62">
        <v>3.4093479515847758</v>
      </c>
      <c r="R235" s="62">
        <v>3.408598760555922</v>
      </c>
      <c r="S235" s="62">
        <v>3.43013467780951</v>
      </c>
      <c r="T235" s="62">
        <v>3.4810391201962627</v>
      </c>
      <c r="U235" s="62">
        <v>3.5301229604118323</v>
      </c>
      <c r="V235" s="62">
        <v>3.5648795907559907</v>
      </c>
      <c r="W235" s="62">
        <v>3.6742407164076183</v>
      </c>
      <c r="X235" s="62">
        <v>3.823577266007298</v>
      </c>
      <c r="Y235" s="62">
        <v>4.007620138360045</v>
      </c>
      <c r="Z235" s="62">
        <v>4.214517562339588</v>
      </c>
      <c r="AA235" s="62">
        <v>4.432079613774152</v>
      </c>
      <c r="AB235" s="62">
        <v>4.622666466616474</v>
      </c>
      <c r="AC235" s="62">
        <v>4.861925760044807</v>
      </c>
      <c r="AD235" s="62">
        <v>5.011450332638915</v>
      </c>
      <c r="AE235" s="62">
        <v>5.2045688676587805</v>
      </c>
      <c r="AF235" s="62">
        <v>5.3689017950089175</v>
      </c>
      <c r="AG235" s="62">
        <v>5.631376591091107</v>
      </c>
      <c r="AH235" s="62">
        <v>5.874568619102695</v>
      </c>
      <c r="AI235" s="62">
        <v>6.098676562302699</v>
      </c>
      <c r="AJ235" s="62">
        <v>6.367226357452986</v>
      </c>
      <c r="AK235" s="62">
        <v>6.665392008757191</v>
      </c>
      <c r="AL235" s="62">
        <v>6.870966943286074</v>
      </c>
      <c r="AM235" s="62">
        <v>7.0315621753040425</v>
      </c>
      <c r="AN235" s="62">
        <v>7.218636265746561</v>
      </c>
      <c r="AO235" s="62">
        <v>7.398485411280902</v>
      </c>
      <c r="AP235" s="62">
        <v>7.731204475672899</v>
      </c>
      <c r="AQ235" s="62">
        <v>7.912419784862654</v>
      </c>
      <c r="AR235" s="62">
        <v>8.14746714506591</v>
      </c>
      <c r="AS235" s="62">
        <v>8.34960127239646</v>
      </c>
      <c r="AT235" s="62">
        <v>8.56822390095974</v>
      </c>
      <c r="AU235" s="62">
        <v>8.824657110739123</v>
      </c>
      <c r="AV235" s="62">
        <v>9.033423543171766</v>
      </c>
      <c r="AW235" s="62">
        <v>9.117163132258954</v>
      </c>
      <c r="AX235" s="62">
        <v>9.212393258947467</v>
      </c>
      <c r="AY235" s="62">
        <v>9.306861890698412</v>
      </c>
      <c r="AZ235" s="62">
        <v>9.33265665268447</v>
      </c>
      <c r="BA235" s="62">
        <v>9.238180181405939</v>
      </c>
      <c r="BB235" s="62">
        <v>9.084202255466996</v>
      </c>
      <c r="BC235" s="62">
        <v>8.995084383998895</v>
      </c>
      <c r="BD235" s="62">
        <v>8.866307759115626</v>
      </c>
      <c r="BE235" s="62">
        <v>8.703210696318928</v>
      </c>
      <c r="BF235" s="62">
        <v>8.568157668084082</v>
      </c>
      <c r="BG235" s="62">
        <v>8.446866157534993</v>
      </c>
      <c r="BH235" s="62">
        <v>8.336521034721839</v>
      </c>
      <c r="BI235" s="62">
        <v>8.21076743198436</v>
      </c>
      <c r="BJ235" s="62">
        <v>8.096412519081513</v>
      </c>
      <c r="BK235" s="62">
        <v>8.06172167763073</v>
      </c>
      <c r="BL235" s="62">
        <v>8.001722937717107</v>
      </c>
      <c r="BM235" s="62">
        <v>7.939450710797224</v>
      </c>
      <c r="BN235" s="62">
        <v>7.837945809802577</v>
      </c>
      <c r="BO235" s="62">
        <v>7.76342303996205</v>
      </c>
      <c r="BP235" s="62">
        <v>7.759607095458182</v>
      </c>
      <c r="BQ235" s="62">
        <v>7.749676831690615</v>
      </c>
      <c r="BR235" s="62">
        <v>7.710809635353065</v>
      </c>
      <c r="BS235" s="62">
        <v>7.581354878819958</v>
      </c>
      <c r="BT235" s="62">
        <v>7.416293717668979</v>
      </c>
      <c r="BU235" s="62">
        <v>7.2663897045707095</v>
      </c>
      <c r="BV235" s="62">
        <v>7.133150807219803</v>
      </c>
      <c r="BW235" s="62">
        <v>6.913931831538608</v>
      </c>
      <c r="BX235" s="62">
        <v>6.731968207661704</v>
      </c>
      <c r="BY235" s="62">
        <v>6.668814118792113</v>
      </c>
      <c r="BZ235" s="62">
        <v>6.611738029977115</v>
      </c>
      <c r="CA235" s="62">
        <v>6.497281980171553</v>
      </c>
      <c r="CB235" s="62">
        <v>6.310967980957294</v>
      </c>
      <c r="CC235" s="62">
        <v>6.0746318464629505</v>
      </c>
      <c r="CD235" s="62">
        <v>5.832786872203059</v>
      </c>
      <c r="CE235" s="62">
        <v>5.686267262431609</v>
      </c>
      <c r="CF235" s="62">
        <v>5.5093192875794825</v>
      </c>
      <c r="CG235" s="62">
        <v>5.46871262669396</v>
      </c>
      <c r="CH235" s="62">
        <v>5.44525135531014</v>
      </c>
      <c r="CI235" s="62">
        <v>5.395817121806886</v>
      </c>
      <c r="CJ235" s="62">
        <v>5.36206139244175</v>
      </c>
      <c r="CK235" s="62">
        <v>5.221211365740905</v>
      </c>
      <c r="CL235" s="62">
        <v>5.083383566948782</v>
      </c>
      <c r="CM235" s="62">
        <v>5.018414089879503</v>
      </c>
      <c r="CN235" s="62">
        <v>4.9484402031470465</v>
      </c>
      <c r="CO235" s="62">
        <v>4.894355639090935</v>
      </c>
      <c r="CP235" s="62">
        <v>4.825852915094113</v>
      </c>
      <c r="CQ235" s="62">
        <v>4.70321047447659</v>
      </c>
      <c r="CR235" s="62">
        <v>4.540561336772039</v>
      </c>
      <c r="CS235" s="62">
        <v>4.293501810611878</v>
      </c>
      <c r="CT235" s="62">
        <v>4.088386377327909</v>
      </c>
      <c r="CU235" s="62">
        <v>3.9142420998974896</v>
      </c>
      <c r="CV235" s="62">
        <v>3.761080566860983</v>
      </c>
      <c r="CW235" s="62">
        <v>3.6689032431344764</v>
      </c>
      <c r="CX235" s="62">
        <v>3.6169054764395896</v>
      </c>
      <c r="CY235" s="62">
        <v>3.57674780324704</v>
      </c>
      <c r="CZ235" s="62">
        <v>3.5723679712411784</v>
      </c>
      <c r="DA235" s="62">
        <v>3.5559538996766924</v>
      </c>
      <c r="DB235" s="62">
        <v>3.4865853226654013</v>
      </c>
      <c r="DC235" s="62">
        <v>3.381685649335926</v>
      </c>
      <c r="DD235" s="62">
        <v>3.3541000180447313</v>
      </c>
      <c r="DE235" s="62">
        <v>3.4170262141484513</v>
      </c>
      <c r="DF235" s="62">
        <v>3.4791050787490314</v>
      </c>
      <c r="DG235" s="62">
        <v>3.6304751393552785</v>
      </c>
      <c r="DH235" s="62">
        <v>3.7889598003988247</v>
      </c>
      <c r="DI235" s="62">
        <v>3.9691586408882085</v>
      </c>
      <c r="DJ235" s="62">
        <v>4.097286911123593</v>
      </c>
      <c r="DK235" s="62">
        <v>4.177313434115261</v>
      </c>
      <c r="DL235" s="62">
        <v>4.282795945074201</v>
      </c>
      <c r="DM235" s="62">
        <v>4.457737514903996</v>
      </c>
      <c r="DN235" s="62">
        <v>4.6530092475381695</v>
      </c>
      <c r="DO235" s="62">
        <v>4.910365714724864</v>
      </c>
      <c r="DP235" s="62">
        <v>5.105787549989352</v>
      </c>
      <c r="DQ235" s="62">
        <v>5.259870788180803</v>
      </c>
      <c r="DR235" s="62">
        <v>5.478118069783722</v>
      </c>
      <c r="DS235" s="62">
        <v>5.5298289345141045</v>
      </c>
      <c r="DT235" s="62">
        <v>5.5401574847031725</v>
      </c>
      <c r="DU235" s="62">
        <v>5.556857778476625</v>
      </c>
      <c r="DV235" s="62">
        <v>5.598773721214059</v>
      </c>
      <c r="DW235" s="62">
        <v>5.6398674595292135</v>
      </c>
      <c r="DX235" s="62">
        <v>5.629633002302756</v>
      </c>
      <c r="DY235" s="62">
        <v>5.5397284665874835</v>
      </c>
      <c r="DZ235" s="62">
        <v>5.566859346420389</v>
      </c>
      <c r="EA235" s="62">
        <v>5.497228054073532</v>
      </c>
      <c r="EB235" s="62">
        <v>5.521963690330527</v>
      </c>
      <c r="EC235" s="62">
        <v>5.4794840776293325</v>
      </c>
      <c r="ED235" s="62">
        <v>5.339424742412671</v>
      </c>
      <c r="EE235" s="62">
        <v>5.282246332156918</v>
      </c>
      <c r="EF235" s="62">
        <v>5.222886236181005</v>
      </c>
      <c r="EG235" s="62">
        <v>5.081323973739059</v>
      </c>
      <c r="EH235" s="62">
        <v>4.943319560842051</v>
      </c>
      <c r="EI235" s="62">
        <v>4.806820544356399</v>
      </c>
      <c r="EJ235" s="62">
        <v>4.686378287789919</v>
      </c>
      <c r="EK235" s="62">
        <v>4.592430303831659</v>
      </c>
      <c r="EL235" s="62">
        <v>4.4108274959285785</v>
      </c>
      <c r="EM235" s="62">
        <v>4.327191400755933</v>
      </c>
      <c r="EN235" s="62">
        <v>4.192824685748396</v>
      </c>
      <c r="EO235" s="62">
        <v>4.078636418637729</v>
      </c>
      <c r="EP235" s="62">
        <v>3.974140137534082</v>
      </c>
      <c r="EQ235" s="62">
        <v>3.919297471306011</v>
      </c>
      <c r="ER235" s="62">
        <v>3.9006480024085124</v>
      </c>
      <c r="ES235" s="62">
        <v>3.9314120655771423</v>
      </c>
      <c r="ET235" s="62">
        <v>3.9801013776191585</v>
      </c>
      <c r="EU235" s="62">
        <v>4.052044408054515</v>
      </c>
      <c r="EV235" s="62">
        <v>4.1124729377145135</v>
      </c>
      <c r="EW235" s="62">
        <v>4.170369676592723</v>
      </c>
      <c r="EX235" s="62">
        <v>4.234420270172069</v>
      </c>
      <c r="EY235" s="62">
        <v>4.258998373029019</v>
      </c>
      <c r="EZ235" s="62">
        <v>4.339333514470353</v>
      </c>
      <c r="FA235" s="62">
        <v>4.4318051664133895</v>
      </c>
      <c r="FB235" s="62">
        <v>4.494750941336506</v>
      </c>
      <c r="FC235" s="62">
        <v>4.522205614317117</v>
      </c>
      <c r="FD235" s="62">
        <v>4.566397798044184</v>
      </c>
      <c r="FE235" s="62">
        <v>4.634443681312802</v>
      </c>
      <c r="FF235" s="62">
        <v>4.703201829735643</v>
      </c>
    </row>
    <row r="236" spans="1:162" ht="12.75">
      <c r="A236" t="s">
        <v>288</v>
      </c>
      <c r="B236" s="62">
        <v>7.74766809186124</v>
      </c>
      <c r="C236" s="62">
        <v>7.421076815532277</v>
      </c>
      <c r="D236" s="62">
        <v>7.0792539516068205</v>
      </c>
      <c r="E236" s="62">
        <v>6.839681855834538</v>
      </c>
      <c r="F236" s="62">
        <v>6.644513938308003</v>
      </c>
      <c r="G236" s="62">
        <v>6.445813700759985</v>
      </c>
      <c r="H236" s="62">
        <v>6.264428075893799</v>
      </c>
      <c r="I236" s="62">
        <v>6.120446649646684</v>
      </c>
      <c r="J236" s="62">
        <v>5.997968351438607</v>
      </c>
      <c r="K236" s="62">
        <v>5.8386873816080955</v>
      </c>
      <c r="L236" s="62">
        <v>5.79669993503331</v>
      </c>
      <c r="M236" s="62">
        <v>5.746161752848301</v>
      </c>
      <c r="N236" s="62">
        <v>5.685290703366705</v>
      </c>
      <c r="O236" s="62">
        <v>5.68286226266191</v>
      </c>
      <c r="P236" s="62">
        <v>5.724131660135239</v>
      </c>
      <c r="Q236" s="62">
        <v>5.775587480648343</v>
      </c>
      <c r="R236" s="62">
        <v>5.790604710729142</v>
      </c>
      <c r="S236" s="62">
        <v>5.757311934662492</v>
      </c>
      <c r="T236" s="62">
        <v>5.773008000623037</v>
      </c>
      <c r="U236" s="62">
        <v>5.720308316234328</v>
      </c>
      <c r="V236" s="62">
        <v>5.694482725565447</v>
      </c>
      <c r="W236" s="62">
        <v>5.7171217450533005</v>
      </c>
      <c r="X236" s="62">
        <v>5.709103583675918</v>
      </c>
      <c r="Y236" s="62">
        <v>5.784428934959666</v>
      </c>
      <c r="Z236" s="62">
        <v>5.885992007919526</v>
      </c>
      <c r="AA236" s="62">
        <v>6.035907501835601</v>
      </c>
      <c r="AB236" s="62">
        <v>6.262032598322921</v>
      </c>
      <c r="AC236" s="62">
        <v>6.556799069978381</v>
      </c>
      <c r="AD236" s="62">
        <v>6.829759334897152</v>
      </c>
      <c r="AE236" s="62">
        <v>7.18194666537104</v>
      </c>
      <c r="AF236" s="62">
        <v>7.521877868830704</v>
      </c>
      <c r="AG236" s="62">
        <v>7.911804115827592</v>
      </c>
      <c r="AH236" s="62">
        <v>8.250983484833748</v>
      </c>
      <c r="AI236" s="62">
        <v>8.604082674486234</v>
      </c>
      <c r="AJ236" s="62">
        <v>9.04231957977452</v>
      </c>
      <c r="AK236" s="62">
        <v>9.45970095504952</v>
      </c>
      <c r="AL236" s="62">
        <v>10.046680278078483</v>
      </c>
      <c r="AM236" s="62">
        <v>10.372160091709892</v>
      </c>
      <c r="AN236" s="62">
        <v>10.586655927884719</v>
      </c>
      <c r="AO236" s="62">
        <v>10.745470838123452</v>
      </c>
      <c r="AP236" s="62">
        <v>10.690900689153315</v>
      </c>
      <c r="AQ236" s="62">
        <v>10.602070683639012</v>
      </c>
      <c r="AR236" s="62">
        <v>10.467895927928057</v>
      </c>
      <c r="AS236" s="62">
        <v>10.441971735629059</v>
      </c>
      <c r="AT236" s="62">
        <v>10.552207739554317</v>
      </c>
      <c r="AU236" s="62">
        <v>10.497164342267087</v>
      </c>
      <c r="AV236" s="62">
        <v>10.598833192445547</v>
      </c>
      <c r="AW236" s="62">
        <v>10.729135382270291</v>
      </c>
      <c r="AX236" s="62">
        <v>10.689583795067165</v>
      </c>
      <c r="AY236" s="62">
        <v>10.706234034132004</v>
      </c>
      <c r="AZ236" s="62">
        <v>10.672888365947118</v>
      </c>
      <c r="BA236" s="62">
        <v>10.583596163930821</v>
      </c>
      <c r="BB236" s="62">
        <v>10.65625987867054</v>
      </c>
      <c r="BC236" s="62">
        <v>10.818495188154834</v>
      </c>
      <c r="BD236" s="62">
        <v>10.732526003020178</v>
      </c>
      <c r="BE236" s="62">
        <v>10.420422800400024</v>
      </c>
      <c r="BF236" s="62">
        <v>10.055393853843983</v>
      </c>
      <c r="BG236" s="62">
        <v>9.784625562819524</v>
      </c>
      <c r="BH236" s="62">
        <v>9.40104438228494</v>
      </c>
      <c r="BI236" s="62">
        <v>9.06498094214919</v>
      </c>
      <c r="BJ236" s="62">
        <v>8.827645651273281</v>
      </c>
      <c r="BK236" s="62">
        <v>8.706393602510994</v>
      </c>
      <c r="BL236" s="62">
        <v>8.636023594042493</v>
      </c>
      <c r="BM236" s="62">
        <v>8.47499301182244</v>
      </c>
      <c r="BN236" s="62">
        <v>8.338854625510013</v>
      </c>
      <c r="BO236" s="62">
        <v>8.060766054982997</v>
      </c>
      <c r="BP236" s="62">
        <v>7.996872985785374</v>
      </c>
      <c r="BQ236" s="62">
        <v>7.991133969726282</v>
      </c>
      <c r="BR236" s="62">
        <v>7.949940953854263</v>
      </c>
      <c r="BS236" s="62">
        <v>7.940004788835712</v>
      </c>
      <c r="BT236" s="62">
        <v>7.966425917471702</v>
      </c>
      <c r="BU236" s="62">
        <v>7.933322042802082</v>
      </c>
      <c r="BV236" s="62">
        <v>7.821475160248703</v>
      </c>
      <c r="BW236" s="62">
        <v>7.667779423305212</v>
      </c>
      <c r="BX236" s="62">
        <v>7.555311308595464</v>
      </c>
      <c r="BY236" s="62">
        <v>7.476552166592005</v>
      </c>
      <c r="BZ236" s="62">
        <v>7.400065358471406</v>
      </c>
      <c r="CA236" s="62">
        <v>7.358634559020008</v>
      </c>
      <c r="CB236" s="62">
        <v>7.392770432954843</v>
      </c>
      <c r="CC236" s="62">
        <v>7.400590056836465</v>
      </c>
      <c r="CD236" s="62">
        <v>7.35498354935644</v>
      </c>
      <c r="CE236" s="62">
        <v>7.363698566198519</v>
      </c>
      <c r="CF236" s="62">
        <v>7.190665572803726</v>
      </c>
      <c r="CG236" s="62">
        <v>6.986256374213035</v>
      </c>
      <c r="CH236" s="62">
        <v>6.84228805895489</v>
      </c>
      <c r="CI236" s="62">
        <v>6.6181218866988045</v>
      </c>
      <c r="CJ236" s="62">
        <v>6.373110443195224</v>
      </c>
      <c r="CK236" s="62">
        <v>6.218905677555988</v>
      </c>
      <c r="CL236" s="62">
        <v>6.186574477894997</v>
      </c>
      <c r="CM236" s="62">
        <v>6.170149793436199</v>
      </c>
      <c r="CN236" s="62">
        <v>6.073491285327745</v>
      </c>
      <c r="CO236" s="62">
        <v>6.046789472612654</v>
      </c>
      <c r="CP236" s="62">
        <v>6.02597787192758</v>
      </c>
      <c r="CQ236" s="62">
        <v>5.971059541329795</v>
      </c>
      <c r="CR236" s="62">
        <v>5.93960209371092</v>
      </c>
      <c r="CS236" s="62">
        <v>5.824999658698307</v>
      </c>
      <c r="CT236" s="62">
        <v>5.659334416396387</v>
      </c>
      <c r="CU236" s="62">
        <v>5.564486244650417</v>
      </c>
      <c r="CV236" s="62">
        <v>5.428054509459417</v>
      </c>
      <c r="CW236" s="62">
        <v>5.333142196172486</v>
      </c>
      <c r="CX236" s="62">
        <v>5.14486079056317</v>
      </c>
      <c r="CY236" s="62">
        <v>4.969824370486319</v>
      </c>
      <c r="CZ236" s="62">
        <v>4.894962102995883</v>
      </c>
      <c r="DA236" s="62">
        <v>4.733924311834355</v>
      </c>
      <c r="DB236" s="62">
        <v>4.5784369310390955</v>
      </c>
      <c r="DC236" s="62">
        <v>4.453209091349262</v>
      </c>
      <c r="DD236" s="62">
        <v>4.323433562445089</v>
      </c>
      <c r="DE236" s="62">
        <v>4.259946832340973</v>
      </c>
      <c r="DF236" s="62">
        <v>4.158160596116114</v>
      </c>
      <c r="DG236" s="62">
        <v>4.132103890452932</v>
      </c>
      <c r="DH236" s="62">
        <v>4.149762283993909</v>
      </c>
      <c r="DI236" s="62">
        <v>4.147811066117414</v>
      </c>
      <c r="DJ236" s="62">
        <v>4.141261902475982</v>
      </c>
      <c r="DK236" s="62">
        <v>4.176324684299414</v>
      </c>
      <c r="DL236" s="62">
        <v>4.197336451030252</v>
      </c>
      <c r="DM236" s="62">
        <v>4.356746831277685</v>
      </c>
      <c r="DN236" s="62">
        <v>4.546899812558612</v>
      </c>
      <c r="DO236" s="62">
        <v>4.709287916352966</v>
      </c>
      <c r="DP236" s="62">
        <v>4.86294333150065</v>
      </c>
      <c r="DQ236" s="62">
        <v>5.038001157211066</v>
      </c>
      <c r="DR236" s="62">
        <v>5.262553095867686</v>
      </c>
      <c r="DS236" s="62">
        <v>5.3684856194267</v>
      </c>
      <c r="DT236" s="62">
        <v>5.467232386323812</v>
      </c>
      <c r="DU236" s="62">
        <v>5.593515107258207</v>
      </c>
      <c r="DV236" s="62">
        <v>5.751346579619885</v>
      </c>
      <c r="DW236" s="62">
        <v>5.843887618871812</v>
      </c>
      <c r="DX236" s="62">
        <v>5.900583826078222</v>
      </c>
      <c r="DY236" s="62">
        <v>5.8348085381186365</v>
      </c>
      <c r="DZ236" s="62">
        <v>5.781406557994891</v>
      </c>
      <c r="EA236" s="62">
        <v>5.710792479077576</v>
      </c>
      <c r="EB236" s="62">
        <v>5.6558846578834805</v>
      </c>
      <c r="EC236" s="62">
        <v>5.547026972165189</v>
      </c>
      <c r="ED236" s="62">
        <v>5.376148455138569</v>
      </c>
      <c r="EE236" s="62">
        <v>5.228878572857316</v>
      </c>
      <c r="EF236" s="62">
        <v>5.132671996696187</v>
      </c>
      <c r="EG236" s="62">
        <v>4.960920428888945</v>
      </c>
      <c r="EH236" s="62">
        <v>4.774472935180694</v>
      </c>
      <c r="EI236" s="62">
        <v>4.626065951430816</v>
      </c>
      <c r="EJ236" s="62">
        <v>4.47604497442964</v>
      </c>
      <c r="EK236" s="62">
        <v>4.326201900389719</v>
      </c>
      <c r="EL236" s="62">
        <v>4.172380443323532</v>
      </c>
      <c r="EM236" s="62">
        <v>4.026970515204635</v>
      </c>
      <c r="EN236" s="62">
        <v>3.8949200451123462</v>
      </c>
      <c r="EO236" s="62">
        <v>3.7957631871306106</v>
      </c>
      <c r="EP236" s="62">
        <v>3.7208512137712844</v>
      </c>
      <c r="EQ236" s="62">
        <v>3.7648705917789655</v>
      </c>
      <c r="ER236" s="62">
        <v>3.820297043672161</v>
      </c>
      <c r="ES236" s="62">
        <v>3.948628153194811</v>
      </c>
      <c r="ET236" s="62">
        <v>4.085411249121292</v>
      </c>
      <c r="EU236" s="62">
        <v>4.258138194012987</v>
      </c>
      <c r="EV236" s="62">
        <v>4.423866079906971</v>
      </c>
      <c r="EW236" s="62">
        <v>4.635143258517567</v>
      </c>
      <c r="EX236" s="62">
        <v>4.846776184025368</v>
      </c>
      <c r="EY236" s="62">
        <v>5.0555881336349815</v>
      </c>
      <c r="EZ236" s="62">
        <v>5.2537979024087855</v>
      </c>
      <c r="FA236" s="62">
        <v>5.4655788230792695</v>
      </c>
      <c r="FB236" s="62">
        <v>5.647366544411355</v>
      </c>
      <c r="FC236" s="62">
        <v>5.7062413896179836</v>
      </c>
      <c r="FD236" s="62">
        <v>5.722319544982688</v>
      </c>
      <c r="FE236" s="62">
        <v>5.7462420727534615</v>
      </c>
      <c r="FF236" s="62">
        <v>5.762785230235832</v>
      </c>
    </row>
    <row r="237" spans="1:162" ht="12.75">
      <c r="A237" t="s">
        <v>242</v>
      </c>
      <c r="B237" s="62">
        <v>6.387018393826373</v>
      </c>
      <c r="C237" s="62">
        <v>6.186324118258333</v>
      </c>
      <c r="D237" s="62">
        <v>6.020366980299215</v>
      </c>
      <c r="E237" s="62">
        <v>5.835083766600595</v>
      </c>
      <c r="F237" s="62">
        <v>5.632721442957671</v>
      </c>
      <c r="G237" s="62">
        <v>5.4998392072335855</v>
      </c>
      <c r="H237" s="62">
        <v>5.350984372831877</v>
      </c>
      <c r="I237" s="62">
        <v>5.201065747652576</v>
      </c>
      <c r="J237" s="62">
        <v>4.977588895426432</v>
      </c>
      <c r="K237" s="62">
        <v>4.883613426450962</v>
      </c>
      <c r="L237" s="62">
        <v>4.819587469458254</v>
      </c>
      <c r="M237" s="62">
        <v>4.716123909581864</v>
      </c>
      <c r="N237" s="62">
        <v>4.72236915960376</v>
      </c>
      <c r="O237" s="62">
        <v>4.591456744479806</v>
      </c>
      <c r="P237" s="62">
        <v>4.526181209348208</v>
      </c>
      <c r="Q237" s="62">
        <v>4.5281416308283156</v>
      </c>
      <c r="R237" s="62">
        <v>4.565586343273652</v>
      </c>
      <c r="S237" s="62">
        <v>4.5808980145854985</v>
      </c>
      <c r="T237" s="62">
        <v>4.58679258102694</v>
      </c>
      <c r="U237" s="62">
        <v>4.645399886520497</v>
      </c>
      <c r="V237" s="62">
        <v>4.641186915898925</v>
      </c>
      <c r="W237" s="62">
        <v>4.821967940429949</v>
      </c>
      <c r="X237" s="62">
        <v>4.9850597069315725</v>
      </c>
      <c r="Y237" s="62">
        <v>5.195289961610574</v>
      </c>
      <c r="Z237" s="62">
        <v>5.3624176794513225</v>
      </c>
      <c r="AA237" s="62">
        <v>5.661728130481369</v>
      </c>
      <c r="AB237" s="62">
        <v>5.689048639040451</v>
      </c>
      <c r="AC237" s="62">
        <v>5.709970770236978</v>
      </c>
      <c r="AD237" s="62">
        <v>5.688171126697643</v>
      </c>
      <c r="AE237" s="62">
        <v>5.692548830947136</v>
      </c>
      <c r="AF237" s="62">
        <v>5.70683386313548</v>
      </c>
      <c r="AG237" s="62">
        <v>5.829123123769885</v>
      </c>
      <c r="AH237" s="62">
        <v>5.900648978328385</v>
      </c>
      <c r="AI237" s="62">
        <v>5.873618387611085</v>
      </c>
      <c r="AJ237" s="62">
        <v>5.8029855724744435</v>
      </c>
      <c r="AK237" s="62">
        <v>5.907703931894436</v>
      </c>
      <c r="AL237" s="62">
        <v>6.042828940924314</v>
      </c>
      <c r="AM237" s="62">
        <v>5.8991019881921645</v>
      </c>
      <c r="AN237" s="62">
        <v>5.908529205925571</v>
      </c>
      <c r="AO237" s="62">
        <v>5.8870902859886405</v>
      </c>
      <c r="AP237" s="62">
        <v>5.897695524373177</v>
      </c>
      <c r="AQ237" s="62">
        <v>5.895568601113575</v>
      </c>
      <c r="AR237" s="62">
        <v>5.920419050560716</v>
      </c>
      <c r="AS237" s="62">
        <v>5.789601176180903</v>
      </c>
      <c r="AT237" s="62">
        <v>5.712129506958028</v>
      </c>
      <c r="AU237" s="62">
        <v>6.049296988162936</v>
      </c>
      <c r="AV237" s="62">
        <v>6.545861745479464</v>
      </c>
      <c r="AW237" s="62">
        <v>6.819218769545028</v>
      </c>
      <c r="AX237" s="62">
        <v>7.025121563120714</v>
      </c>
      <c r="AY237" s="62">
        <v>7.123849456542389</v>
      </c>
      <c r="AZ237" s="62">
        <v>7.251565416421006</v>
      </c>
      <c r="BA237" s="62">
        <v>7.354912255191723</v>
      </c>
      <c r="BB237" s="62">
        <v>7.434007602855261</v>
      </c>
      <c r="BC237" s="62">
        <v>7.512049982908887</v>
      </c>
      <c r="BD237" s="62">
        <v>7.560776959131604</v>
      </c>
      <c r="BE237" s="62">
        <v>7.666037987582048</v>
      </c>
      <c r="BF237" s="62">
        <v>7.768529151180124</v>
      </c>
      <c r="BG237" s="62">
        <v>7.59056033978856</v>
      </c>
      <c r="BH237" s="62">
        <v>7.385386076239751</v>
      </c>
      <c r="BI237" s="62">
        <v>7.08702978606528</v>
      </c>
      <c r="BJ237" s="62">
        <v>6.866067022226171</v>
      </c>
      <c r="BK237" s="62">
        <v>7.206619697719961</v>
      </c>
      <c r="BL237" s="62">
        <v>7.4382908772718075</v>
      </c>
      <c r="BM237" s="62">
        <v>7.493981551873453</v>
      </c>
      <c r="BN237" s="62">
        <v>7.525629522529723</v>
      </c>
      <c r="BO237" s="62">
        <v>7.573159820629496</v>
      </c>
      <c r="BP237" s="62">
        <v>7.5997573389758175</v>
      </c>
      <c r="BQ237" s="62">
        <v>7.659195580107652</v>
      </c>
      <c r="BR237" s="62">
        <v>7.778543356639742</v>
      </c>
      <c r="BS237" s="62">
        <v>7.537943541151434</v>
      </c>
      <c r="BT237" s="62">
        <v>7.171888704044893</v>
      </c>
      <c r="BU237" s="62">
        <v>7.009855402732053</v>
      </c>
      <c r="BV237" s="62">
        <v>6.725737887770626</v>
      </c>
      <c r="BW237" s="62">
        <v>6.358346883233511</v>
      </c>
      <c r="BX237" s="62">
        <v>6.0760506706764135</v>
      </c>
      <c r="BY237" s="62">
        <v>5.98525061310966</v>
      </c>
      <c r="BZ237" s="62">
        <v>5.954627969734261</v>
      </c>
      <c r="CA237" s="62">
        <v>5.863881507592563</v>
      </c>
      <c r="CB237" s="62">
        <v>5.756952764122655</v>
      </c>
      <c r="CC237" s="62">
        <v>5.64008645316748</v>
      </c>
      <c r="CD237" s="62">
        <v>5.421605132351843</v>
      </c>
      <c r="CE237" s="62">
        <v>5.255520342724416</v>
      </c>
      <c r="CF237" s="62">
        <v>5.064244352260181</v>
      </c>
      <c r="CG237" s="62">
        <v>4.835139007638458</v>
      </c>
      <c r="CH237" s="62">
        <v>4.667209028506411</v>
      </c>
      <c r="CI237" s="62">
        <v>4.454809783610418</v>
      </c>
      <c r="CJ237" s="62">
        <v>4.399716648593212</v>
      </c>
      <c r="CK237" s="62">
        <v>4.344612469622211</v>
      </c>
      <c r="CL237" s="62">
        <v>4.279788500819003</v>
      </c>
      <c r="CM237" s="62">
        <v>4.2125187112844955</v>
      </c>
      <c r="CN237" s="62">
        <v>4.177900057405085</v>
      </c>
      <c r="CO237" s="62">
        <v>4.0853653659935025</v>
      </c>
      <c r="CP237" s="62">
        <v>4.0618287884784205</v>
      </c>
      <c r="CQ237" s="62">
        <v>3.9339417256292895</v>
      </c>
      <c r="CR237" s="62">
        <v>3.799633596283242</v>
      </c>
      <c r="CS237" s="62">
        <v>3.62164086518975</v>
      </c>
      <c r="CT237" s="62">
        <v>3.489180819417878</v>
      </c>
      <c r="CU237" s="62">
        <v>3.3665047854542305</v>
      </c>
      <c r="CV237" s="62">
        <v>3.276344080114462</v>
      </c>
      <c r="CW237" s="62">
        <v>3.2170391217989818</v>
      </c>
      <c r="CX237" s="62">
        <v>3.1627586671537298</v>
      </c>
      <c r="CY237" s="62">
        <v>3.115921247488821</v>
      </c>
      <c r="CZ237" s="62">
        <v>3.0590246046523766</v>
      </c>
      <c r="DA237" s="62">
        <v>3.0112757061737017</v>
      </c>
      <c r="DB237" s="62">
        <v>2.897512736699669</v>
      </c>
      <c r="DC237" s="62">
        <v>2.812450310939743</v>
      </c>
      <c r="DD237" s="62">
        <v>2.766770227124828</v>
      </c>
      <c r="DE237" s="62">
        <v>2.7635266836832213</v>
      </c>
      <c r="DF237" s="62">
        <v>2.7489968145653925</v>
      </c>
      <c r="DG237" s="62">
        <v>2.8417623272517876</v>
      </c>
      <c r="DH237" s="62">
        <v>2.9748276920533474</v>
      </c>
      <c r="DI237" s="62">
        <v>3.1177629103904803</v>
      </c>
      <c r="DJ237" s="62">
        <v>3.2465940186305033</v>
      </c>
      <c r="DK237" s="62">
        <v>3.3816926382539623</v>
      </c>
      <c r="DL237" s="62">
        <v>3.521389439468116</v>
      </c>
      <c r="DM237" s="62">
        <v>3.6955420886188413</v>
      </c>
      <c r="DN237" s="62">
        <v>3.943435658463631</v>
      </c>
      <c r="DO237" s="62">
        <v>4.204997626671056</v>
      </c>
      <c r="DP237" s="62">
        <v>4.4645039728467815</v>
      </c>
      <c r="DQ237" s="62">
        <v>4.680247222275325</v>
      </c>
      <c r="DR237" s="62">
        <v>4.88140517468446</v>
      </c>
      <c r="DS237" s="62">
        <v>4.982611343850497</v>
      </c>
      <c r="DT237" s="62">
        <v>5.008102815751305</v>
      </c>
      <c r="DU237" s="62">
        <v>4.994232572476287</v>
      </c>
      <c r="DV237" s="62">
        <v>4.980024940754397</v>
      </c>
      <c r="DW237" s="62">
        <v>4.969637747598941</v>
      </c>
      <c r="DX237" s="62">
        <v>4.9190744780154985</v>
      </c>
      <c r="DY237" s="62">
        <v>4.801431072188729</v>
      </c>
      <c r="DZ237" s="62">
        <v>4.638223179843826</v>
      </c>
      <c r="EA237" s="62">
        <v>4.459248968377632</v>
      </c>
      <c r="EB237" s="62">
        <v>4.291397620158517</v>
      </c>
      <c r="EC237" s="62">
        <v>4.11616585934133</v>
      </c>
      <c r="ED237" s="62">
        <v>3.923925132543071</v>
      </c>
      <c r="EE237" s="62">
        <v>3.7615013667404535</v>
      </c>
      <c r="EF237" s="62">
        <v>3.6237832923823716</v>
      </c>
      <c r="EG237" s="62">
        <v>3.501675824753867</v>
      </c>
      <c r="EH237" s="62">
        <v>3.3703328301709554</v>
      </c>
      <c r="EI237" s="62">
        <v>3.2393472957398095</v>
      </c>
      <c r="EJ237" s="62">
        <v>3.1241329298587774</v>
      </c>
      <c r="EK237" s="62">
        <v>3.0031092895541858</v>
      </c>
      <c r="EL237" s="62">
        <v>2.8702753881223964</v>
      </c>
      <c r="EM237" s="62">
        <v>2.761642720352761</v>
      </c>
      <c r="EN237" s="62">
        <v>2.653412451133003</v>
      </c>
      <c r="EO237" s="62">
        <v>2.569042152343275</v>
      </c>
      <c r="EP237" s="62">
        <v>2.474563660049066</v>
      </c>
      <c r="EQ237" s="62">
        <v>2.4407459358374086</v>
      </c>
      <c r="ER237" s="62">
        <v>2.410555637875751</v>
      </c>
      <c r="ES237" s="62">
        <v>2.4045619715495703</v>
      </c>
      <c r="ET237" s="62">
        <v>2.4242940308281775</v>
      </c>
      <c r="EU237" s="62">
        <v>2.4574004305597525</v>
      </c>
      <c r="EV237" s="62">
        <v>2.493098815303767</v>
      </c>
      <c r="EW237" s="62">
        <v>2.52694886971269</v>
      </c>
      <c r="EX237" s="62">
        <v>2.5750057670187387</v>
      </c>
      <c r="EY237" s="62">
        <v>2.652845029633538</v>
      </c>
      <c r="EZ237" s="62">
        <v>2.6843438125262966</v>
      </c>
      <c r="FA237" s="62">
        <v>2.7079053742002444</v>
      </c>
      <c r="FB237" s="62">
        <v>2.7427373494078213</v>
      </c>
      <c r="FC237" s="62">
        <v>2.7527591673566185</v>
      </c>
      <c r="FD237" s="62">
        <v>2.804426018064538</v>
      </c>
      <c r="FE237" s="62">
        <v>2.8574406588604404</v>
      </c>
      <c r="FF237" s="62">
        <v>2.8819062332710117</v>
      </c>
    </row>
    <row r="238" spans="1:162" ht="12.75">
      <c r="A238" t="s">
        <v>279</v>
      </c>
      <c r="B238" s="62">
        <v>8.282862338885936</v>
      </c>
      <c r="C238" s="62">
        <v>7.986923138197084</v>
      </c>
      <c r="D238" s="62">
        <v>7.925199172653322</v>
      </c>
      <c r="E238" s="62">
        <v>7.756242664277727</v>
      </c>
      <c r="F238" s="62">
        <v>7.585823511589069</v>
      </c>
      <c r="G238" s="62">
        <v>7.407759483882162</v>
      </c>
      <c r="H238" s="62">
        <v>7.17140585867778</v>
      </c>
      <c r="I238" s="62">
        <v>6.863536302809455</v>
      </c>
      <c r="J238" s="62">
        <v>6.530301419413282</v>
      </c>
      <c r="K238" s="62">
        <v>6.152112643903078</v>
      </c>
      <c r="L238" s="62">
        <v>5.747668107562919</v>
      </c>
      <c r="M238" s="62">
        <v>5.418848217504738</v>
      </c>
      <c r="N238" s="62">
        <v>5.1418523248080374</v>
      </c>
      <c r="O238" s="62">
        <v>4.8808020770197516</v>
      </c>
      <c r="P238" s="62">
        <v>4.624207296092593</v>
      </c>
      <c r="Q238" s="62">
        <v>4.611942407561119</v>
      </c>
      <c r="R238" s="62">
        <v>4.615581765396429</v>
      </c>
      <c r="S238" s="62">
        <v>4.636077174080898</v>
      </c>
      <c r="T238" s="62">
        <v>4.6562962663216965</v>
      </c>
      <c r="U238" s="62">
        <v>4.705261013490961</v>
      </c>
      <c r="V238" s="62">
        <v>4.808128508314978</v>
      </c>
      <c r="W238" s="62">
        <v>4.955289953420106</v>
      </c>
      <c r="X238" s="62">
        <v>5.138121626741447</v>
      </c>
      <c r="Y238" s="62">
        <v>5.423248790537549</v>
      </c>
      <c r="Z238" s="62">
        <v>5.7342108296741925</v>
      </c>
      <c r="AA238" s="62">
        <v>6.161160450102073</v>
      </c>
      <c r="AB238" s="62">
        <v>6.25001848779025</v>
      </c>
      <c r="AC238" s="62">
        <v>6.37337026042578</v>
      </c>
      <c r="AD238" s="62">
        <v>6.48586412850324</v>
      </c>
      <c r="AE238" s="62">
        <v>6.571271180208384</v>
      </c>
      <c r="AF238" s="62">
        <v>6.6837941793112945</v>
      </c>
      <c r="AG238" s="62">
        <v>6.869097749762246</v>
      </c>
      <c r="AH238" s="62">
        <v>7.064635652705644</v>
      </c>
      <c r="AI238" s="62">
        <v>7.320439911090325</v>
      </c>
      <c r="AJ238" s="62">
        <v>7.591115860727544</v>
      </c>
      <c r="AK238" s="62">
        <v>7.787798951136332</v>
      </c>
      <c r="AL238" s="62">
        <v>7.704293252301954</v>
      </c>
      <c r="AM238" s="62">
        <v>7.542431295998608</v>
      </c>
      <c r="AN238" s="62">
        <v>7.576166241813596</v>
      </c>
      <c r="AO238" s="62">
        <v>7.609153431783617</v>
      </c>
      <c r="AP238" s="62">
        <v>7.706955511181348</v>
      </c>
      <c r="AQ238" s="62">
        <v>7.825769017928688</v>
      </c>
      <c r="AR238" s="62">
        <v>7.923298038536482</v>
      </c>
      <c r="AS238" s="62">
        <v>8.039971649274255</v>
      </c>
      <c r="AT238" s="62">
        <v>8.113475973729061</v>
      </c>
      <c r="AU238" s="62">
        <v>8.256584036002868</v>
      </c>
      <c r="AV238" s="62">
        <v>8.393605794685584</v>
      </c>
      <c r="AW238" s="62">
        <v>8.53044454356343</v>
      </c>
      <c r="AX238" s="62">
        <v>8.814261488946748</v>
      </c>
      <c r="AY238" s="62">
        <v>8.961846727527927</v>
      </c>
      <c r="AZ238" s="62">
        <v>9.052197898655834</v>
      </c>
      <c r="BA238" s="62">
        <v>9.024391385245872</v>
      </c>
      <c r="BB238" s="62">
        <v>8.958596012937699</v>
      </c>
      <c r="BC238" s="62">
        <v>8.912566183956011</v>
      </c>
      <c r="BD238" s="62">
        <v>8.84116769854955</v>
      </c>
      <c r="BE238" s="62">
        <v>8.707940872933383</v>
      </c>
      <c r="BF238" s="62">
        <v>8.525309795360961</v>
      </c>
      <c r="BG238" s="62">
        <v>8.28472197030794</v>
      </c>
      <c r="BH238" s="62">
        <v>8.048521344539525</v>
      </c>
      <c r="BI238" s="62">
        <v>7.7019163696658985</v>
      </c>
      <c r="BJ238" s="62">
        <v>7.467835875990737</v>
      </c>
      <c r="BK238" s="62">
        <v>7.480432359695711</v>
      </c>
      <c r="BL238" s="62">
        <v>7.615364061092671</v>
      </c>
      <c r="BM238" s="62">
        <v>7.849257531024372</v>
      </c>
      <c r="BN238" s="62">
        <v>7.992679709233905</v>
      </c>
      <c r="BO238" s="62">
        <v>8.11338181169786</v>
      </c>
      <c r="BP238" s="62">
        <v>8.229600060894832</v>
      </c>
      <c r="BQ238" s="62">
        <v>8.350891969003325</v>
      </c>
      <c r="BR238" s="62">
        <v>8.448011714695575</v>
      </c>
      <c r="BS238" s="62">
        <v>8.366612315818207</v>
      </c>
      <c r="BT238" s="62">
        <v>8.173197565927465</v>
      </c>
      <c r="BU238" s="62">
        <v>8.014747426978607</v>
      </c>
      <c r="BV238" s="62">
        <v>7.807842307982432</v>
      </c>
      <c r="BW238" s="62">
        <v>7.4779897281298515</v>
      </c>
      <c r="BX238" s="62">
        <v>7.211847078128934</v>
      </c>
      <c r="BY238" s="62">
        <v>6.946128399489598</v>
      </c>
      <c r="BZ238" s="62">
        <v>6.7734185494290005</v>
      </c>
      <c r="CA238" s="62">
        <v>6.6083327319041585</v>
      </c>
      <c r="CB238" s="62">
        <v>6.484678637771341</v>
      </c>
      <c r="CC238" s="62">
        <v>6.415670739296268</v>
      </c>
      <c r="CD238" s="62">
        <v>6.248203598345589</v>
      </c>
      <c r="CE238" s="62">
        <v>6.1940778505644944</v>
      </c>
      <c r="CF238" s="62">
        <v>6.039599343236669</v>
      </c>
      <c r="CG238" s="62">
        <v>5.909756669035267</v>
      </c>
      <c r="CH238" s="62">
        <v>5.87160769953499</v>
      </c>
      <c r="CI238" s="62">
        <v>5.780731219121993</v>
      </c>
      <c r="CJ238" s="62">
        <v>5.7981868132069385</v>
      </c>
      <c r="CK238" s="62">
        <v>5.779757138176845</v>
      </c>
      <c r="CL238" s="62">
        <v>5.703569476714587</v>
      </c>
      <c r="CM238" s="62">
        <v>5.655062871915658</v>
      </c>
      <c r="CN238" s="62">
        <v>5.615613393607036</v>
      </c>
      <c r="CO238" s="62">
        <v>5.474189007657547</v>
      </c>
      <c r="CP238" s="62">
        <v>5.435258569033159</v>
      </c>
      <c r="CQ238" s="62">
        <v>5.265411153665832</v>
      </c>
      <c r="CR238" s="62">
        <v>5.172051883337625</v>
      </c>
      <c r="CS238" s="62">
        <v>5.084410017007234</v>
      </c>
      <c r="CT238" s="62">
        <v>5.051969579896599</v>
      </c>
      <c r="CU238" s="62">
        <v>4.841785086193487</v>
      </c>
      <c r="CV238" s="62">
        <v>4.786749694965959</v>
      </c>
      <c r="CW238" s="62">
        <v>4.762593775459248</v>
      </c>
      <c r="CX238" s="62">
        <v>4.752981451508688</v>
      </c>
      <c r="CY238" s="62">
        <v>4.699247893518041</v>
      </c>
      <c r="CZ238" s="62">
        <v>4.711942985861751</v>
      </c>
      <c r="DA238" s="62">
        <v>4.771554042979458</v>
      </c>
      <c r="DB238" s="62">
        <v>4.720251529049455</v>
      </c>
      <c r="DC238" s="62">
        <v>4.642040675448376</v>
      </c>
      <c r="DD238" s="62">
        <v>4.620251473021145</v>
      </c>
      <c r="DE238" s="62">
        <v>4.709659237387926</v>
      </c>
      <c r="DF238" s="62">
        <v>4.798774274083607</v>
      </c>
      <c r="DG238" s="62">
        <v>5.093024422473329</v>
      </c>
      <c r="DH238" s="62">
        <v>5.281940905748731</v>
      </c>
      <c r="DI238" s="62">
        <v>5.391983081160196</v>
      </c>
      <c r="DJ238" s="62">
        <v>5.550366590552912</v>
      </c>
      <c r="DK238" s="62">
        <v>5.7324735324624525</v>
      </c>
      <c r="DL238" s="62">
        <v>5.818978617402201</v>
      </c>
      <c r="DM238" s="62">
        <v>5.920252288256307</v>
      </c>
      <c r="DN238" s="62">
        <v>6.04157004278369</v>
      </c>
      <c r="DO238" s="62">
        <v>6.251663672017544</v>
      </c>
      <c r="DP238" s="62">
        <v>6.416601513538321</v>
      </c>
      <c r="DQ238" s="62">
        <v>6.541812568461765</v>
      </c>
      <c r="DR238" s="62">
        <v>6.5572339131514035</v>
      </c>
      <c r="DS238" s="62">
        <v>6.542226208675115</v>
      </c>
      <c r="DT238" s="62">
        <v>6.51284081062644</v>
      </c>
      <c r="DU238" s="62">
        <v>6.468111019775026</v>
      </c>
      <c r="DV238" s="62">
        <v>6.399547441456009</v>
      </c>
      <c r="DW238" s="62">
        <v>6.345031527729284</v>
      </c>
      <c r="DX238" s="62">
        <v>6.283239355287162</v>
      </c>
      <c r="DY238" s="62">
        <v>6.175665415342611</v>
      </c>
      <c r="DZ238" s="62">
        <v>6.0963024318786125</v>
      </c>
      <c r="EA238" s="62">
        <v>5.927530721034919</v>
      </c>
      <c r="EB238" s="62">
        <v>5.786901539477127</v>
      </c>
      <c r="EC238" s="62">
        <v>5.546759117877033</v>
      </c>
      <c r="ED238" s="62">
        <v>5.426393906187691</v>
      </c>
      <c r="EE238" s="62">
        <v>5.303114936979488</v>
      </c>
      <c r="EF238" s="62">
        <v>5.103883818069199</v>
      </c>
      <c r="EG238" s="62">
        <v>5.023344987382365</v>
      </c>
      <c r="EH238" s="62">
        <v>4.928366858563259</v>
      </c>
      <c r="EI238" s="62">
        <v>4.807140547434859</v>
      </c>
      <c r="EJ238" s="62">
        <v>4.700269284102466</v>
      </c>
      <c r="EK238" s="62">
        <v>4.533259863541544</v>
      </c>
      <c r="EL238" s="62">
        <v>4.378455089261745</v>
      </c>
      <c r="EM238" s="62">
        <v>4.314715717594359</v>
      </c>
      <c r="EN238" s="62">
        <v>4.186001055521376</v>
      </c>
      <c r="EO238" s="62">
        <v>4.108992593733807</v>
      </c>
      <c r="EP238" s="62">
        <v>3.925447394978157</v>
      </c>
      <c r="EQ238" s="62">
        <v>3.864083392564631</v>
      </c>
      <c r="ER238" s="62">
        <v>3.883001849435113</v>
      </c>
      <c r="ES238" s="62">
        <v>3.8959786403392562</v>
      </c>
      <c r="ET238" s="62">
        <v>3.9333650265628517</v>
      </c>
      <c r="EU238" s="62">
        <v>3.9828689654120666</v>
      </c>
      <c r="EV238" s="62">
        <v>4.032601282106717</v>
      </c>
      <c r="EW238" s="62">
        <v>4.1071297601336605</v>
      </c>
      <c r="EX238" s="62">
        <v>4.149506320943975</v>
      </c>
      <c r="EY238" s="62">
        <v>4.173403216919987</v>
      </c>
      <c r="EZ238" s="62">
        <v>4.290026569336443</v>
      </c>
      <c r="FA238" s="62">
        <v>4.393643886978151</v>
      </c>
      <c r="FB238" s="62">
        <v>4.511581566220358</v>
      </c>
      <c r="FC238" s="62">
        <v>4.484834942155717</v>
      </c>
      <c r="FD238" s="62">
        <v>4.610279909372516</v>
      </c>
      <c r="FE238" s="62">
        <v>4.732177820476079</v>
      </c>
      <c r="FF238" s="62">
        <v>4.846970294984193</v>
      </c>
    </row>
    <row r="239" spans="1:162" ht="12.75">
      <c r="A239" t="s">
        <v>280</v>
      </c>
      <c r="B239" s="62">
        <v>6.213990394928518</v>
      </c>
      <c r="C239" s="62">
        <v>6.0636689168073685</v>
      </c>
      <c r="D239" s="62">
        <v>5.928874913068053</v>
      </c>
      <c r="E239" s="62">
        <v>5.788450216268582</v>
      </c>
      <c r="F239" s="62">
        <v>5.692183913947503</v>
      </c>
      <c r="G239" s="62">
        <v>5.553147788592271</v>
      </c>
      <c r="H239" s="62">
        <v>5.401573558896845</v>
      </c>
      <c r="I239" s="62">
        <v>5.254830276363162</v>
      </c>
      <c r="J239" s="62">
        <v>5.097719672423319</v>
      </c>
      <c r="K239" s="62">
        <v>4.9563391469269</v>
      </c>
      <c r="L239" s="62">
        <v>4.846277731007523</v>
      </c>
      <c r="M239" s="62">
        <v>4.747829252260167</v>
      </c>
      <c r="N239" s="62">
        <v>4.6819224159193835</v>
      </c>
      <c r="O239" s="62">
        <v>4.631063433404866</v>
      </c>
      <c r="P239" s="62">
        <v>4.650399812224005</v>
      </c>
      <c r="Q239" s="62">
        <v>4.66215633430086</v>
      </c>
      <c r="R239" s="62">
        <v>4.7040118009014975</v>
      </c>
      <c r="S239" s="62">
        <v>4.7896930773435455</v>
      </c>
      <c r="T239" s="62">
        <v>4.895741746869576</v>
      </c>
      <c r="U239" s="62">
        <v>5.049322951312143</v>
      </c>
      <c r="V239" s="62">
        <v>5.24173170663293</v>
      </c>
      <c r="W239" s="62">
        <v>5.544991625421736</v>
      </c>
      <c r="X239" s="62">
        <v>5.878777290604016</v>
      </c>
      <c r="Y239" s="62">
        <v>6.212040915445587</v>
      </c>
      <c r="Z239" s="62">
        <v>6.567724022512377</v>
      </c>
      <c r="AA239" s="62">
        <v>6.953969351160947</v>
      </c>
      <c r="AB239" s="62">
        <v>7.29490285209593</v>
      </c>
      <c r="AC239" s="62">
        <v>7.6800378019725</v>
      </c>
      <c r="AD239" s="62">
        <v>8.020156477695684</v>
      </c>
      <c r="AE239" s="62">
        <v>8.263848149298632</v>
      </c>
      <c r="AF239" s="62">
        <v>8.554010940750459</v>
      </c>
      <c r="AG239" s="62">
        <v>8.944987737705517</v>
      </c>
      <c r="AH239" s="62">
        <v>9.235043577559285</v>
      </c>
      <c r="AI239" s="62">
        <v>9.342089207854483</v>
      </c>
      <c r="AJ239" s="62">
        <v>9.571337711362572</v>
      </c>
      <c r="AK239" s="62">
        <v>9.823288738218812</v>
      </c>
      <c r="AL239" s="62">
        <v>10.130407818954607</v>
      </c>
      <c r="AM239" s="62">
        <v>10.254216002826654</v>
      </c>
      <c r="AN239" s="62">
        <v>10.24989132166479</v>
      </c>
      <c r="AO239" s="62">
        <v>10.187410354478153</v>
      </c>
      <c r="AP239" s="62">
        <v>10.14029763113592</v>
      </c>
      <c r="AQ239" s="62">
        <v>10.085468956642613</v>
      </c>
      <c r="AR239" s="62">
        <v>10.012690758580723</v>
      </c>
      <c r="AS239" s="62">
        <v>9.883616971763916</v>
      </c>
      <c r="AT239" s="62">
        <v>9.784071246186183</v>
      </c>
      <c r="AU239" s="62">
        <v>9.810318327326522</v>
      </c>
      <c r="AV239" s="62">
        <v>9.696714493357947</v>
      </c>
      <c r="AW239" s="62">
        <v>9.591818818557059</v>
      </c>
      <c r="AX239" s="62">
        <v>9.38599503537255</v>
      </c>
      <c r="AY239" s="62">
        <v>9.26822541290368</v>
      </c>
      <c r="AZ239" s="62">
        <v>9.251824615296503</v>
      </c>
      <c r="BA239" s="62">
        <v>9.199048417706303</v>
      </c>
      <c r="BB239" s="62">
        <v>9.164170550475495</v>
      </c>
      <c r="BC239" s="62">
        <v>9.315133956946909</v>
      </c>
      <c r="BD239" s="62">
        <v>9.36838405668813</v>
      </c>
      <c r="BE239" s="62">
        <v>9.406737399679066</v>
      </c>
      <c r="BF239" s="62">
        <v>9.455396659685363</v>
      </c>
      <c r="BG239" s="62">
        <v>9.481935299328276</v>
      </c>
      <c r="BH239" s="62">
        <v>9.5233177753283</v>
      </c>
      <c r="BI239" s="62">
        <v>9.362975906419015</v>
      </c>
      <c r="BJ239" s="62">
        <v>9.394066581582065</v>
      </c>
      <c r="BK239" s="62">
        <v>9.18803044340307</v>
      </c>
      <c r="BL239" s="62">
        <v>9.004788176085802</v>
      </c>
      <c r="BM239" s="62">
        <v>8.846508529298317</v>
      </c>
      <c r="BN239" s="62">
        <v>8.618452714757767</v>
      </c>
      <c r="BO239" s="62">
        <v>8.346455173631037</v>
      </c>
      <c r="BP239" s="62">
        <v>8.08900917629982</v>
      </c>
      <c r="BQ239" s="62">
        <v>7.843452276275983</v>
      </c>
      <c r="BR239" s="62">
        <v>7.585726004414543</v>
      </c>
      <c r="BS239" s="62">
        <v>7.439873515400156</v>
      </c>
      <c r="BT239" s="62">
        <v>7.171065783097167</v>
      </c>
      <c r="BU239" s="62">
        <v>7.05294621119981</v>
      </c>
      <c r="BV239" s="62">
        <v>6.80555361930637</v>
      </c>
      <c r="BW239" s="62">
        <v>6.713105692877863</v>
      </c>
      <c r="BX239" s="62">
        <v>6.613029158028241</v>
      </c>
      <c r="BY239" s="62">
        <v>6.484350108868935</v>
      </c>
      <c r="BZ239" s="62">
        <v>6.426878254753585</v>
      </c>
      <c r="CA239" s="62">
        <v>6.2224764176801175</v>
      </c>
      <c r="CB239" s="62">
        <v>6.0613323340254714</v>
      </c>
      <c r="CC239" s="62">
        <v>5.791845779840439</v>
      </c>
      <c r="CD239" s="62">
        <v>5.590699344300486</v>
      </c>
      <c r="CE239" s="62">
        <v>5.261569907148133</v>
      </c>
      <c r="CF239" s="62">
        <v>4.98490718883964</v>
      </c>
      <c r="CG239" s="62">
        <v>4.768456134733786</v>
      </c>
      <c r="CH239" s="62">
        <v>4.520521627157224</v>
      </c>
      <c r="CI239" s="62">
        <v>4.403762441314968</v>
      </c>
      <c r="CJ239" s="62">
        <v>4.282449463906079</v>
      </c>
      <c r="CK239" s="62">
        <v>4.181995881458827</v>
      </c>
      <c r="CL239" s="62">
        <v>4.0705911117728535</v>
      </c>
      <c r="CM239" s="62">
        <v>4.082620645001768</v>
      </c>
      <c r="CN239" s="62">
        <v>4.124835502173178</v>
      </c>
      <c r="CO239" s="62">
        <v>4.157523590022732</v>
      </c>
      <c r="CP239" s="62">
        <v>4.154633517219751</v>
      </c>
      <c r="CQ239" s="62">
        <v>4.10927740026109</v>
      </c>
      <c r="CR239" s="62">
        <v>4.09059261355078</v>
      </c>
      <c r="CS239" s="62">
        <v>4.0457922035671245</v>
      </c>
      <c r="CT239" s="62">
        <v>4.053887273548065</v>
      </c>
      <c r="CU239" s="62">
        <v>3.9930646579017774</v>
      </c>
      <c r="CV239" s="62">
        <v>3.919284700526441</v>
      </c>
      <c r="CW239" s="62">
        <v>3.9032516337321996</v>
      </c>
      <c r="CX239" s="62">
        <v>3.8595163581254965</v>
      </c>
      <c r="CY239" s="62">
        <v>3.8234019098752943</v>
      </c>
      <c r="CZ239" s="62">
        <v>3.809265186243829</v>
      </c>
      <c r="DA239" s="62">
        <v>3.8117040875405457</v>
      </c>
      <c r="DB239" s="62">
        <v>3.7985879201760753</v>
      </c>
      <c r="DC239" s="62">
        <v>3.791167612824149</v>
      </c>
      <c r="DD239" s="62">
        <v>3.8151353167694317</v>
      </c>
      <c r="DE239" s="62">
        <v>3.845080654289319</v>
      </c>
      <c r="DF239" s="62">
        <v>3.913860800209566</v>
      </c>
      <c r="DG239" s="62">
        <v>4.039021824836861</v>
      </c>
      <c r="DH239" s="62">
        <v>4.19012128613523</v>
      </c>
      <c r="DI239" s="62">
        <v>4.345465792242817</v>
      </c>
      <c r="DJ239" s="62">
        <v>4.47039324155407</v>
      </c>
      <c r="DK239" s="62">
        <v>4.564460198764846</v>
      </c>
      <c r="DL239" s="62">
        <v>4.660615135165778</v>
      </c>
      <c r="DM239" s="62">
        <v>4.868918926052523</v>
      </c>
      <c r="DN239" s="62">
        <v>5.075922671044242</v>
      </c>
      <c r="DO239" s="62">
        <v>5.256965772387967</v>
      </c>
      <c r="DP239" s="62">
        <v>5.277189571913731</v>
      </c>
      <c r="DQ239" s="62">
        <v>5.290741203293038</v>
      </c>
      <c r="DR239" s="62">
        <v>5.2640574960278395</v>
      </c>
      <c r="DS239" s="62">
        <v>5.194795237818212</v>
      </c>
      <c r="DT239" s="62">
        <v>5.115624740688849</v>
      </c>
      <c r="DU239" s="62">
        <v>4.985061836596175</v>
      </c>
      <c r="DV239" s="62">
        <v>4.921637634958886</v>
      </c>
      <c r="DW239" s="62">
        <v>4.88491330097578</v>
      </c>
      <c r="DX239" s="62">
        <v>4.776869359660038</v>
      </c>
      <c r="DY239" s="62">
        <v>4.568643076683554</v>
      </c>
      <c r="DZ239" s="62">
        <v>4.374667933483948</v>
      </c>
      <c r="EA239" s="62">
        <v>4.198985073402718</v>
      </c>
      <c r="EB239" s="62">
        <v>4.163694354685035</v>
      </c>
      <c r="EC239" s="62">
        <v>4.088564606345781</v>
      </c>
      <c r="ED239" s="62">
        <v>3.9556421593765294</v>
      </c>
      <c r="EE239" s="62">
        <v>3.8943928732524977</v>
      </c>
      <c r="EF239" s="62">
        <v>3.777195010913293</v>
      </c>
      <c r="EG239" s="62">
        <v>3.6840539339687304</v>
      </c>
      <c r="EH239" s="62">
        <v>3.567882690201751</v>
      </c>
      <c r="EI239" s="62">
        <v>3.4449281899221202</v>
      </c>
      <c r="EJ239" s="62">
        <v>3.3470371395033136</v>
      </c>
      <c r="EK239" s="62">
        <v>3.223851742312563</v>
      </c>
      <c r="EL239" s="62">
        <v>3.063609410739956</v>
      </c>
      <c r="EM239" s="62">
        <v>2.9603902940986018</v>
      </c>
      <c r="EN239" s="62">
        <v>2.857442972336751</v>
      </c>
      <c r="EO239" s="62">
        <v>2.8101001051530865</v>
      </c>
      <c r="EP239" s="62">
        <v>2.764661141808062</v>
      </c>
      <c r="EQ239" s="62">
        <v>2.7275467161569864</v>
      </c>
      <c r="ER239" s="62">
        <v>2.7352924007161423</v>
      </c>
      <c r="ES239" s="62">
        <v>2.748272725746395</v>
      </c>
      <c r="ET239" s="62">
        <v>2.766761768687879</v>
      </c>
      <c r="EU239" s="62">
        <v>2.7967097816039406</v>
      </c>
      <c r="EV239" s="62">
        <v>2.8069940627351264</v>
      </c>
      <c r="EW239" s="62">
        <v>2.7993763731617567</v>
      </c>
      <c r="EX239" s="62">
        <v>2.816686756954253</v>
      </c>
      <c r="EY239" s="62">
        <v>2.8479488819438483</v>
      </c>
      <c r="EZ239" s="62">
        <v>2.88379043447493</v>
      </c>
      <c r="FA239" s="62">
        <v>2.9060051500349897</v>
      </c>
      <c r="FB239" s="62">
        <v>2.914535095438989</v>
      </c>
      <c r="FC239" s="62">
        <v>2.9287150194651197</v>
      </c>
      <c r="FD239" s="62">
        <v>2.9601854049056158</v>
      </c>
      <c r="FE239" s="62">
        <v>2.9824875772626958</v>
      </c>
      <c r="FF239" s="62">
        <v>3.0056241466276945</v>
      </c>
    </row>
    <row r="240" spans="1:162" ht="12.75">
      <c r="A240" t="s">
        <v>278</v>
      </c>
      <c r="B240" s="62">
        <v>10.161246639275499</v>
      </c>
      <c r="C240" s="62">
        <v>9.41873580828253</v>
      </c>
      <c r="D240" s="62">
        <v>9.260228661815214</v>
      </c>
      <c r="E240" s="62">
        <v>9.259322436440906</v>
      </c>
      <c r="F240" s="62">
        <v>9.271988789092322</v>
      </c>
      <c r="G240" s="62">
        <v>9.28084241830575</v>
      </c>
      <c r="H240" s="62">
        <v>9.253664321979823</v>
      </c>
      <c r="I240" s="62">
        <v>9.310634672658226</v>
      </c>
      <c r="J240" s="62">
        <v>8.987178746872939</v>
      </c>
      <c r="K240" s="62">
        <v>8.680206059040875</v>
      </c>
      <c r="L240" s="62">
        <v>8.331182474937233</v>
      </c>
      <c r="M240" s="62">
        <v>8.015806373952822</v>
      </c>
      <c r="N240" s="62">
        <v>7.715795572115375</v>
      </c>
      <c r="O240" s="62">
        <v>7.636149957044792</v>
      </c>
      <c r="P240" s="62">
        <v>7.412923929885456</v>
      </c>
      <c r="Q240" s="62">
        <v>7.322802369918706</v>
      </c>
      <c r="R240" s="62">
        <v>7.219815899113236</v>
      </c>
      <c r="S240" s="62">
        <v>7.125135908584874</v>
      </c>
      <c r="T240" s="62">
        <v>7.060654356870674</v>
      </c>
      <c r="U240" s="62">
        <v>6.7857623210697655</v>
      </c>
      <c r="V240" s="62">
        <v>6.719014814446731</v>
      </c>
      <c r="W240" s="62">
        <v>6.987587144400135</v>
      </c>
      <c r="X240" s="62">
        <v>7.249840037834201</v>
      </c>
      <c r="Y240" s="62">
        <v>7.582790888857342</v>
      </c>
      <c r="Z240" s="62">
        <v>7.975888282234287</v>
      </c>
      <c r="AA240" s="62">
        <v>8.310824562600674</v>
      </c>
      <c r="AB240" s="62">
        <v>8.338003370550265</v>
      </c>
      <c r="AC240" s="62">
        <v>8.439791069518547</v>
      </c>
      <c r="AD240" s="62">
        <v>8.537636192631394</v>
      </c>
      <c r="AE240" s="62">
        <v>8.610356356619846</v>
      </c>
      <c r="AF240" s="62">
        <v>8.705104859446804</v>
      </c>
      <c r="AG240" s="62">
        <v>8.901970218316398</v>
      </c>
      <c r="AH240" s="62">
        <v>9.279064905801055</v>
      </c>
      <c r="AI240" s="62">
        <v>9.59126804792747</v>
      </c>
      <c r="AJ240" s="62">
        <v>9.946204195203364</v>
      </c>
      <c r="AK240" s="62">
        <v>10.154945612485394</v>
      </c>
      <c r="AL240" s="62">
        <v>10.430077990691878</v>
      </c>
      <c r="AM240" s="62">
        <v>10.158435761952877</v>
      </c>
      <c r="AN240" s="62">
        <v>10.199754901469099</v>
      </c>
      <c r="AO240" s="62">
        <v>10.116910518741015</v>
      </c>
      <c r="AP240" s="62">
        <v>10.108433766417102</v>
      </c>
      <c r="AQ240" s="62">
        <v>10.11599136715848</v>
      </c>
      <c r="AR240" s="62">
        <v>10.08405394576543</v>
      </c>
      <c r="AS240" s="62">
        <v>10.066304742198641</v>
      </c>
      <c r="AT240" s="62">
        <v>9.908588236782354</v>
      </c>
      <c r="AU240" s="62">
        <v>9.675152613230031</v>
      </c>
      <c r="AV240" s="62">
        <v>9.444492365259878</v>
      </c>
      <c r="AW240" s="62">
        <v>9.339827136452676</v>
      </c>
      <c r="AX240" s="62">
        <v>9.31917515836288</v>
      </c>
      <c r="AY240" s="62">
        <v>9.18088464925458</v>
      </c>
      <c r="AZ240" s="62">
        <v>9.197583033478379</v>
      </c>
      <c r="BA240" s="62">
        <v>9.254952059664484</v>
      </c>
      <c r="BB240" s="62">
        <v>9.268976307644023</v>
      </c>
      <c r="BC240" s="62">
        <v>9.304285744882174</v>
      </c>
      <c r="BD240" s="62">
        <v>9.338376429678489</v>
      </c>
      <c r="BE240" s="62">
        <v>9.31202517894752</v>
      </c>
      <c r="BF240" s="62">
        <v>9.276712988867343</v>
      </c>
      <c r="BG240" s="62">
        <v>9.49971271067942</v>
      </c>
      <c r="BH240" s="62">
        <v>9.58470569910286</v>
      </c>
      <c r="BI240" s="62">
        <v>9.26761076899483</v>
      </c>
      <c r="BJ240" s="62">
        <v>9.046734514702733</v>
      </c>
      <c r="BK240" s="62">
        <v>9.694056075064305</v>
      </c>
      <c r="BL240" s="62">
        <v>10.010620370583977</v>
      </c>
      <c r="BM240" s="62">
        <v>10.143670573423732</v>
      </c>
      <c r="BN240" s="62">
        <v>10.270424670124724</v>
      </c>
      <c r="BO240" s="62">
        <v>10.356271850148344</v>
      </c>
      <c r="BP240" s="62">
        <v>10.36398857786507</v>
      </c>
      <c r="BQ240" s="62">
        <v>10.435133781729471</v>
      </c>
      <c r="BR240" s="62">
        <v>10.478485011110115</v>
      </c>
      <c r="BS240" s="62">
        <v>10.212944011862394</v>
      </c>
      <c r="BT240" s="62">
        <v>10.099318051985533</v>
      </c>
      <c r="BU240" s="62">
        <v>9.814185027394677</v>
      </c>
      <c r="BV240" s="62">
        <v>9.239373630214859</v>
      </c>
      <c r="BW240" s="62">
        <v>8.745514814133822</v>
      </c>
      <c r="BX240" s="62">
        <v>8.539579851765035</v>
      </c>
      <c r="BY240" s="62">
        <v>8.419204152656569</v>
      </c>
      <c r="BZ240" s="62">
        <v>8.350564539323877</v>
      </c>
      <c r="CA240" s="62">
        <v>8.285448117562586</v>
      </c>
      <c r="CB240" s="62">
        <v>8.286015971879484</v>
      </c>
      <c r="CC240" s="62">
        <v>8.283818161301642</v>
      </c>
      <c r="CD240" s="62">
        <v>8.064918573149976</v>
      </c>
      <c r="CE240" s="62">
        <v>7.766073758011882</v>
      </c>
      <c r="CF240" s="62">
        <v>7.045249838865928</v>
      </c>
      <c r="CG240" s="62">
        <v>6.764879807619728</v>
      </c>
      <c r="CH240" s="62">
        <v>6.556103293162853</v>
      </c>
      <c r="CI240" s="62">
        <v>6.334458260854998</v>
      </c>
      <c r="CJ240" s="62">
        <v>6.199796469639003</v>
      </c>
      <c r="CK240" s="62">
        <v>6.093458039485096</v>
      </c>
      <c r="CL240" s="62">
        <v>5.925910001020095</v>
      </c>
      <c r="CM240" s="62">
        <v>5.788808838924168</v>
      </c>
      <c r="CN240" s="62">
        <v>5.688334491662801</v>
      </c>
      <c r="CO240" s="62">
        <v>5.409234589125909</v>
      </c>
      <c r="CP240" s="62">
        <v>5.057220168399169</v>
      </c>
      <c r="CQ240" s="62">
        <v>4.520841509852837</v>
      </c>
      <c r="CR240" s="62">
        <v>4.578810762796254</v>
      </c>
      <c r="CS240" s="62">
        <v>4.683003410871501</v>
      </c>
      <c r="CT240" s="62">
        <v>4.743686991845241</v>
      </c>
      <c r="CU240" s="62">
        <v>4.695326878377027</v>
      </c>
      <c r="CV240" s="62">
        <v>4.721870283349636</v>
      </c>
      <c r="CW240" s="62">
        <v>4.872336557500706</v>
      </c>
      <c r="CX240" s="62">
        <v>4.982168576030752</v>
      </c>
      <c r="CY240" s="62">
        <v>5.056957311239741</v>
      </c>
      <c r="CZ240" s="62">
        <v>5.180162033732437</v>
      </c>
      <c r="DA240" s="62">
        <v>5.407723301337047</v>
      </c>
      <c r="DB240" s="62">
        <v>5.713983454219942</v>
      </c>
      <c r="DC240" s="62">
        <v>6.1224362057706</v>
      </c>
      <c r="DD240" s="62">
        <v>6.304628079666511</v>
      </c>
      <c r="DE240" s="62">
        <v>6.518566606026581</v>
      </c>
      <c r="DF240" s="62">
        <v>6.65420354264733</v>
      </c>
      <c r="DG240" s="62">
        <v>6.876301367587902</v>
      </c>
      <c r="DH240" s="62">
        <v>7.511412242601523</v>
      </c>
      <c r="DI240" s="62">
        <v>7.779343907796416</v>
      </c>
      <c r="DJ240" s="62">
        <v>8.00120798502986</v>
      </c>
      <c r="DK240" s="62">
        <v>8.13095698562966</v>
      </c>
      <c r="DL240" s="62">
        <v>8.40938545832742</v>
      </c>
      <c r="DM240" s="62">
        <v>8.847636467975596</v>
      </c>
      <c r="DN240" s="62">
        <v>9.291499476359066</v>
      </c>
      <c r="DO240" s="62">
        <v>9.502776836569208</v>
      </c>
      <c r="DP240" s="62">
        <v>9.563008124715692</v>
      </c>
      <c r="DQ240" s="62">
        <v>9.687159914868076</v>
      </c>
      <c r="DR240" s="62">
        <v>9.793292652955154</v>
      </c>
      <c r="DS240" s="62">
        <v>9.738137295727975</v>
      </c>
      <c r="DT240" s="62">
        <v>9.333309817258815</v>
      </c>
      <c r="DU240" s="62">
        <v>9.298415026187726</v>
      </c>
      <c r="DV240" s="62">
        <v>9.321969394035056</v>
      </c>
      <c r="DW240" s="62">
        <v>9.404527976044353</v>
      </c>
      <c r="DX240" s="62">
        <v>9.207982319019852</v>
      </c>
      <c r="DY240" s="62">
        <v>8.847200146068365</v>
      </c>
      <c r="DZ240" s="62">
        <v>8.571537156215333</v>
      </c>
      <c r="EA240" s="62">
        <v>8.59056875916126</v>
      </c>
      <c r="EB240" s="62">
        <v>8.690318757988097</v>
      </c>
      <c r="EC240" s="62">
        <v>8.76427821019003</v>
      </c>
      <c r="ED240" s="62">
        <v>8.85579943222792</v>
      </c>
      <c r="EE240" s="62">
        <v>8.77007682150531</v>
      </c>
      <c r="EF240" s="62">
        <v>8.577185989096806</v>
      </c>
      <c r="EG240" s="62">
        <v>8.346943595196288</v>
      </c>
      <c r="EH240" s="62">
        <v>8.121966728107983</v>
      </c>
      <c r="EI240" s="62">
        <v>7.93911864044146</v>
      </c>
      <c r="EJ240" s="62">
        <v>7.816072419460057</v>
      </c>
      <c r="EK240" s="62">
        <v>7.631546936038341</v>
      </c>
      <c r="EL240" s="62">
        <v>7.4068448097078585</v>
      </c>
      <c r="EM240" s="62">
        <v>7.09549526826519</v>
      </c>
      <c r="EN240" s="62">
        <v>6.815914690028413</v>
      </c>
      <c r="EO240" s="62">
        <v>6.457588209765254</v>
      </c>
      <c r="EP240" s="62">
        <v>6.13000279361257</v>
      </c>
      <c r="EQ240" s="62">
        <v>6.112829797427228</v>
      </c>
      <c r="ER240" s="62">
        <v>6.15953247138651</v>
      </c>
      <c r="ES240" s="62">
        <v>6.184168071858239</v>
      </c>
      <c r="ET240" s="62">
        <v>6.246261488240985</v>
      </c>
      <c r="EU240" s="62">
        <v>6.315781832761329</v>
      </c>
      <c r="EV240" s="62">
        <v>6.393457421003025</v>
      </c>
      <c r="EW240" s="62">
        <v>6.6061841849369465</v>
      </c>
      <c r="EX240" s="62">
        <v>6.8075718582745575</v>
      </c>
      <c r="EY240" s="62">
        <v>6.936563592165143</v>
      </c>
      <c r="EZ240" s="62">
        <v>7.16428180852866</v>
      </c>
      <c r="FA240" s="62">
        <v>7.341598743825506</v>
      </c>
      <c r="FB240" s="62">
        <v>7.520075490582239</v>
      </c>
      <c r="FC240" s="62">
        <v>7.603714367719443</v>
      </c>
      <c r="FD240" s="62">
        <v>7.831883460392903</v>
      </c>
      <c r="FE240" s="62">
        <v>8.054758198040277</v>
      </c>
      <c r="FF240" s="62">
        <v>8.276665767504998</v>
      </c>
    </row>
    <row r="241" spans="1:162" ht="12.75">
      <c r="A241" s="294" t="s">
        <v>485</v>
      </c>
      <c r="B241" s="62">
        <v>4.78836552217473</v>
      </c>
      <c r="C241" s="62">
        <v>4.6975938965813295</v>
      </c>
      <c r="D241" s="62">
        <v>4.591916718541964</v>
      </c>
      <c r="E241" s="62">
        <v>4.473714409146203</v>
      </c>
      <c r="F241" s="62">
        <v>4.36330151425055</v>
      </c>
      <c r="G241" s="62">
        <v>4.2528597006573206</v>
      </c>
      <c r="H241" s="62">
        <v>4.144278512463766</v>
      </c>
      <c r="I241" s="62">
        <v>3.9802542657342506</v>
      </c>
      <c r="J241" s="62">
        <v>3.819544706986435</v>
      </c>
      <c r="K241" s="62">
        <v>3.65120482705264</v>
      </c>
      <c r="L241" s="62">
        <v>3.4823100447469066</v>
      </c>
      <c r="M241" s="62">
        <v>3.3551490053828448</v>
      </c>
      <c r="N241" s="62">
        <v>3.2531565679192034</v>
      </c>
      <c r="O241" s="62">
        <v>3.189251995970651</v>
      </c>
      <c r="P241" s="62">
        <v>3.164150287036108</v>
      </c>
      <c r="Q241" s="62">
        <v>3.1000591103963053</v>
      </c>
      <c r="R241" s="62">
        <v>3.046773208415592</v>
      </c>
      <c r="S241" s="62">
        <v>3.0905531145273817</v>
      </c>
      <c r="T241" s="62">
        <v>3.152971183847292</v>
      </c>
      <c r="U241" s="62">
        <v>3.260512297113341</v>
      </c>
      <c r="V241" s="62">
        <v>3.3679362829307036</v>
      </c>
      <c r="W241" s="62">
        <v>3.5179039053608</v>
      </c>
      <c r="X241" s="62">
        <v>3.6346057220258494</v>
      </c>
      <c r="Y241" s="62">
        <v>3.7646504757827137</v>
      </c>
      <c r="Z241" s="62">
        <v>3.90542900941839</v>
      </c>
      <c r="AA241" s="62">
        <v>4.0931521685886745</v>
      </c>
      <c r="AB241" s="62">
        <v>4.252971369600224</v>
      </c>
      <c r="AC241" s="62">
        <v>4.468208205389483</v>
      </c>
      <c r="AD241" s="62">
        <v>4.688658121516968</v>
      </c>
      <c r="AE241" s="62">
        <v>4.818683512968514</v>
      </c>
      <c r="AF241" s="62">
        <v>4.946810705361749</v>
      </c>
      <c r="AG241" s="62">
        <v>5.113244562328263</v>
      </c>
      <c r="AH241" s="62">
        <v>5.301883984869391</v>
      </c>
      <c r="AI241" s="62">
        <v>5.523286569246774</v>
      </c>
      <c r="AJ241" s="62">
        <v>5.852851604200599</v>
      </c>
      <c r="AK241" s="62">
        <v>6.134686091185963</v>
      </c>
      <c r="AL241" s="62">
        <v>6.343550778753141</v>
      </c>
      <c r="AM241" s="62">
        <v>6.525251082803476</v>
      </c>
      <c r="AN241" s="62">
        <v>6.658624993923333</v>
      </c>
      <c r="AO241" s="62">
        <v>6.810181434548006</v>
      </c>
      <c r="AP241" s="62">
        <v>6.982055809523003</v>
      </c>
      <c r="AQ241" s="62">
        <v>7.124082356824487</v>
      </c>
      <c r="AR241" s="62">
        <v>7.22911468246354</v>
      </c>
      <c r="AS241" s="62">
        <v>7.453167285419924</v>
      </c>
      <c r="AT241" s="62">
        <v>7.626641298561569</v>
      </c>
      <c r="AU241" s="62">
        <v>7.6905495662711685</v>
      </c>
      <c r="AV241" s="62">
        <v>7.659058935052606</v>
      </c>
      <c r="AW241" s="62">
        <v>7.702489219527667</v>
      </c>
      <c r="AX241" s="62">
        <v>7.74860998627853</v>
      </c>
      <c r="AY241" s="62">
        <v>7.7406355046198385</v>
      </c>
      <c r="AZ241" s="62">
        <v>7.755233430599733</v>
      </c>
      <c r="BA241" s="62">
        <v>7.683188302504299</v>
      </c>
      <c r="BB241" s="62">
        <v>7.566916548109895</v>
      </c>
      <c r="BC241" s="62">
        <v>7.547168824456079</v>
      </c>
      <c r="BD241" s="62">
        <v>7.468705918700116</v>
      </c>
      <c r="BE241" s="62">
        <v>7.280390025108569</v>
      </c>
      <c r="BF241" s="62">
        <v>7.112737531836783</v>
      </c>
      <c r="BG241" s="62">
        <v>7.032363406260861</v>
      </c>
      <c r="BH241" s="62">
        <v>7.0504257665467165</v>
      </c>
      <c r="BI241" s="62">
        <v>7.04255520573498</v>
      </c>
      <c r="BJ241" s="62">
        <v>7.190614544213285</v>
      </c>
      <c r="BK241" s="62">
        <v>7.228795300528074</v>
      </c>
      <c r="BL241" s="62">
        <v>7.123754558234797</v>
      </c>
      <c r="BM241" s="62">
        <v>7.082769266318617</v>
      </c>
      <c r="BN241" s="62">
        <v>7.012743568814945</v>
      </c>
      <c r="BO241" s="62">
        <v>6.9268188858472355</v>
      </c>
      <c r="BP241" s="62">
        <v>6.887162649232809</v>
      </c>
      <c r="BQ241" s="62">
        <v>6.789563569807505</v>
      </c>
      <c r="BR241" s="62">
        <v>6.675497747943344</v>
      </c>
      <c r="BS241" s="62">
        <v>6.5113906384719975</v>
      </c>
      <c r="BT241" s="62">
        <v>6.240154458608944</v>
      </c>
      <c r="BU241" s="62">
        <v>5.9189861819141</v>
      </c>
      <c r="BV241" s="62">
        <v>5.50893247751137</v>
      </c>
      <c r="BW241" s="62">
        <v>5.156769199348889</v>
      </c>
      <c r="BX241" s="62">
        <v>4.95740064884091</v>
      </c>
      <c r="BY241" s="62">
        <v>4.747218415335321</v>
      </c>
      <c r="BZ241" s="62">
        <v>4.587888091783778</v>
      </c>
      <c r="CA241" s="62">
        <v>4.398235488956107</v>
      </c>
      <c r="CB241" s="62">
        <v>4.252662853637886</v>
      </c>
      <c r="CC241" s="62">
        <v>4.086885344497706</v>
      </c>
      <c r="CD241" s="62">
        <v>3.9097414211275763</v>
      </c>
      <c r="CE241" s="62">
        <v>3.78997687085134</v>
      </c>
      <c r="CF241" s="62">
        <v>3.6244672574487082</v>
      </c>
      <c r="CG241" s="62">
        <v>3.4884147687654337</v>
      </c>
      <c r="CH241" s="62">
        <v>3.324361166316375</v>
      </c>
      <c r="CI241" s="62">
        <v>3.2355573948198324</v>
      </c>
      <c r="CJ241" s="62">
        <v>3.139931918961061</v>
      </c>
      <c r="CK241" s="62">
        <v>3.0726403864813574</v>
      </c>
      <c r="CL241" s="62">
        <v>2.912709748899451</v>
      </c>
      <c r="CM241" s="62">
        <v>2.8409015944934417</v>
      </c>
      <c r="CN241" s="62">
        <v>2.758203819017888</v>
      </c>
      <c r="CO241" s="62">
        <v>2.658435775445998</v>
      </c>
      <c r="CP241" s="62">
        <v>2.5848925698135345</v>
      </c>
      <c r="CQ241" s="62">
        <v>2.4615831838162516</v>
      </c>
      <c r="CR241" s="62">
        <v>2.3940445537845263</v>
      </c>
      <c r="CS241" s="62">
        <v>2.327193735361002</v>
      </c>
      <c r="CT241" s="62">
        <v>2.302840152881273</v>
      </c>
      <c r="CU241" s="62">
        <v>2.2170243930854103</v>
      </c>
      <c r="CV241" s="62">
        <v>2.1529774397733097</v>
      </c>
      <c r="CW241" s="62">
        <v>2.0997497558870477</v>
      </c>
      <c r="CX241" s="62">
        <v>2.11530303938578</v>
      </c>
      <c r="CY241" s="62">
        <v>2.0327807590570086</v>
      </c>
      <c r="CZ241" s="62">
        <v>1.9792203628823994</v>
      </c>
      <c r="DA241" s="62">
        <v>1.940801651564981</v>
      </c>
      <c r="DB241" s="62">
        <v>1.871956261253272</v>
      </c>
      <c r="DC241" s="62">
        <v>1.8448249797907097</v>
      </c>
      <c r="DD241" s="62">
        <v>1.8338372954955895</v>
      </c>
      <c r="DE241" s="62">
        <v>1.852127103865624</v>
      </c>
      <c r="DF241" s="62">
        <v>1.8602019169649608</v>
      </c>
      <c r="DG241" s="62">
        <v>1.9349999623825356</v>
      </c>
      <c r="DH241" s="62">
        <v>2.037082601618473</v>
      </c>
      <c r="DI241" s="62">
        <v>2.1558501309641867</v>
      </c>
      <c r="DJ241" s="62">
        <v>2.292733909227834</v>
      </c>
      <c r="DK241" s="62">
        <v>2.4544826352470186</v>
      </c>
      <c r="DL241" s="62">
        <v>2.606352202912322</v>
      </c>
      <c r="DM241" s="62">
        <v>2.7591587112939426</v>
      </c>
      <c r="DN241" s="62">
        <v>2.931481498977524</v>
      </c>
      <c r="DO241" s="62">
        <v>3.083383074861805</v>
      </c>
      <c r="DP241" s="62">
        <v>3.210194958039725</v>
      </c>
      <c r="DQ241" s="62">
        <v>3.3212967059629777</v>
      </c>
      <c r="DR241" s="62">
        <v>3.4159820611271225</v>
      </c>
      <c r="DS241" s="62">
        <v>3.4844679684912214</v>
      </c>
      <c r="DT241" s="62">
        <v>3.499613047160203</v>
      </c>
      <c r="DU241" s="62">
        <v>3.4760762467938693</v>
      </c>
      <c r="DV241" s="62">
        <v>3.4563531475160283</v>
      </c>
      <c r="DW241" s="62">
        <v>3.408461375675714</v>
      </c>
      <c r="DX241" s="62">
        <v>3.3177738725703576</v>
      </c>
      <c r="DY241" s="62">
        <v>3.213215641983306</v>
      </c>
      <c r="DZ241" s="62">
        <v>3.0874854842308554</v>
      </c>
      <c r="EA241" s="62">
        <v>2.9588287994009668</v>
      </c>
      <c r="EB241" s="62">
        <v>2.8501659665000987</v>
      </c>
      <c r="EC241" s="62">
        <v>2.7186114018046443</v>
      </c>
      <c r="ED241" s="62">
        <v>2.5800070471812333</v>
      </c>
      <c r="EE241" s="62">
        <v>2.4500402472547558</v>
      </c>
      <c r="EF241" s="62">
        <v>2.3339353366414732</v>
      </c>
      <c r="EG241" s="62">
        <v>2.2257476477580296</v>
      </c>
      <c r="EH241" s="62">
        <v>2.1127941922743325</v>
      </c>
      <c r="EI241" s="62">
        <v>2.0198327278822767</v>
      </c>
      <c r="EJ241" s="62">
        <v>1.9722968323099848</v>
      </c>
      <c r="EK241" s="62">
        <v>1.8945425286746935</v>
      </c>
      <c r="EL241" s="62">
        <v>1.8361444716885555</v>
      </c>
      <c r="EM241" s="62">
        <v>1.7857001083426036</v>
      </c>
      <c r="EN241" s="62">
        <v>1.7453769006892583</v>
      </c>
      <c r="EO241" s="62">
        <v>1.7161004681131515</v>
      </c>
      <c r="EP241" s="62">
        <v>1.689367912806729</v>
      </c>
      <c r="EQ241" s="62">
        <v>1.7224742296743754</v>
      </c>
      <c r="ER241" s="62">
        <v>1.7295795949410284</v>
      </c>
      <c r="ES241" s="62">
        <v>1.7535051074072001</v>
      </c>
      <c r="ET241" s="62">
        <v>1.780774411144735</v>
      </c>
      <c r="EU241" s="62">
        <v>1.8056006449499211</v>
      </c>
      <c r="EV241" s="62">
        <v>1.8153259929719274</v>
      </c>
      <c r="EW241" s="62">
        <v>1.8278915945803433</v>
      </c>
      <c r="EX241" s="62">
        <v>1.8645704064265278</v>
      </c>
      <c r="EY241" s="62">
        <v>1.9241451654424193</v>
      </c>
      <c r="EZ241" s="62">
        <v>1.965274762278538</v>
      </c>
      <c r="FA241" s="62">
        <v>2.0193598829252832</v>
      </c>
      <c r="FB241" s="62">
        <v>2.0821860627387685</v>
      </c>
      <c r="FC241" s="62">
        <v>2.1096707093994227</v>
      </c>
      <c r="FD241" s="62">
        <v>2.2017418000013627</v>
      </c>
      <c r="FE241" s="62">
        <v>2.241189140774848</v>
      </c>
      <c r="FF241" s="62">
        <v>2.2778539623907217</v>
      </c>
    </row>
    <row r="242" spans="1:162" ht="12.75">
      <c r="A242" t="s">
        <v>289</v>
      </c>
      <c r="B242" s="62">
        <v>12.00066561947054</v>
      </c>
      <c r="C242" s="62">
        <v>11.467961322216729</v>
      </c>
      <c r="D242" s="62">
        <v>10.924631472622806</v>
      </c>
      <c r="E242" s="62">
        <v>10.50005809348655</v>
      </c>
      <c r="F242" s="62">
        <v>10.128834800133475</v>
      </c>
      <c r="G242" s="62">
        <v>9.75031314757001</v>
      </c>
      <c r="H242" s="62">
        <v>9.416149284343602</v>
      </c>
      <c r="I242" s="62">
        <v>9.053466426188383</v>
      </c>
      <c r="J242" s="62">
        <v>8.664953029819756</v>
      </c>
      <c r="K242" s="62">
        <v>8.40051332510871</v>
      </c>
      <c r="L242" s="62">
        <v>8.153278401072043</v>
      </c>
      <c r="M242" s="62">
        <v>7.937243616672126</v>
      </c>
      <c r="N242" s="62">
        <v>7.755997439810463</v>
      </c>
      <c r="O242" s="62">
        <v>7.6250602647584715</v>
      </c>
      <c r="P242" s="62">
        <v>7.538141160849077</v>
      </c>
      <c r="Q242" s="62">
        <v>7.5241044885964</v>
      </c>
      <c r="R242" s="62">
        <v>7.5353291785296745</v>
      </c>
      <c r="S242" s="62">
        <v>7.645604177593028</v>
      </c>
      <c r="T242" s="62">
        <v>7.780321986697113</v>
      </c>
      <c r="U242" s="62">
        <v>7.9999669263923465</v>
      </c>
      <c r="V242" s="62">
        <v>8.24677950968536</v>
      </c>
      <c r="W242" s="62">
        <v>8.550024498700548</v>
      </c>
      <c r="X242" s="62">
        <v>8.941858763421822</v>
      </c>
      <c r="Y242" s="62">
        <v>9.28947886824229</v>
      </c>
      <c r="Z242" s="62">
        <v>9.673903972485846</v>
      </c>
      <c r="AA242" s="62">
        <v>10.250052912198615</v>
      </c>
      <c r="AB242" s="62">
        <v>10.907115849261553</v>
      </c>
      <c r="AC242" s="62">
        <v>11.469328390304737</v>
      </c>
      <c r="AD242" s="62">
        <v>11.84040465243199</v>
      </c>
      <c r="AE242" s="62">
        <v>12.10852747576993</v>
      </c>
      <c r="AF242" s="62">
        <v>12.411843134770066</v>
      </c>
      <c r="AG242" s="62">
        <v>12.733053469369402</v>
      </c>
      <c r="AH242" s="62">
        <v>13.019391573457833</v>
      </c>
      <c r="AI242" s="62">
        <v>13.238646605730422</v>
      </c>
      <c r="AJ242" s="62">
        <v>13.439838019303723</v>
      </c>
      <c r="AK242" s="62">
        <v>13.686494855282099</v>
      </c>
      <c r="AL242" s="62">
        <v>13.895049855200234</v>
      </c>
      <c r="AM242" s="62">
        <v>13.777510606369598</v>
      </c>
      <c r="AN242" s="62">
        <v>13.608722178826808</v>
      </c>
      <c r="AO242" s="62">
        <v>13.497625313498945</v>
      </c>
      <c r="AP242" s="62">
        <v>13.653562959976513</v>
      </c>
      <c r="AQ242" s="62">
        <v>13.823647737480584</v>
      </c>
      <c r="AR242" s="62">
        <v>13.886814400645408</v>
      </c>
      <c r="AS242" s="62">
        <v>13.937329220918889</v>
      </c>
      <c r="AT242" s="62">
        <v>13.834129954186567</v>
      </c>
      <c r="AU242" s="62">
        <v>13.688679231623345</v>
      </c>
      <c r="AV242" s="62">
        <v>13.447515085435569</v>
      </c>
      <c r="AW242" s="62">
        <v>13.213522943137887</v>
      </c>
      <c r="AX242" s="62">
        <v>12.963310974888307</v>
      </c>
      <c r="AY242" s="62">
        <v>12.79324663513671</v>
      </c>
      <c r="AZ242" s="62">
        <v>12.650828693162191</v>
      </c>
      <c r="BA242" s="62">
        <v>12.416890624342928</v>
      </c>
      <c r="BB242" s="62">
        <v>12.14970957756062</v>
      </c>
      <c r="BC242" s="62">
        <v>11.896344018373986</v>
      </c>
      <c r="BD242" s="62">
        <v>11.71159674761507</v>
      </c>
      <c r="BE242" s="62">
        <v>11.521975647148357</v>
      </c>
      <c r="BF242" s="62">
        <v>11.47031018649398</v>
      </c>
      <c r="BG242" s="62">
        <v>11.517552669141395</v>
      </c>
      <c r="BH242" s="62">
        <v>11.614545607336437</v>
      </c>
      <c r="BI242" s="62">
        <v>11.71278793720824</v>
      </c>
      <c r="BJ242" s="62">
        <v>11.904012775329699</v>
      </c>
      <c r="BK242" s="62">
        <v>12.184934562762493</v>
      </c>
      <c r="BL242" s="62">
        <v>12.309840645705277</v>
      </c>
      <c r="BM242" s="62">
        <v>12.553995907494304</v>
      </c>
      <c r="BN242" s="62">
        <v>12.729047667328672</v>
      </c>
      <c r="BO242" s="62">
        <v>12.785803384840746</v>
      </c>
      <c r="BP242" s="62">
        <v>12.85855301622005</v>
      </c>
      <c r="BQ242" s="62">
        <v>12.973437365635833</v>
      </c>
      <c r="BR242" s="62">
        <v>12.97031144763874</v>
      </c>
      <c r="BS242" s="62">
        <v>13.029587453033853</v>
      </c>
      <c r="BT242" s="62">
        <v>13.183196971576884</v>
      </c>
      <c r="BU242" s="62">
        <v>13.15859012603507</v>
      </c>
      <c r="BV242" s="62">
        <v>13.051967286190575</v>
      </c>
      <c r="BW242" s="62">
        <v>12.799141519521823</v>
      </c>
      <c r="BX242" s="62">
        <v>12.625362906774493</v>
      </c>
      <c r="BY242" s="62">
        <v>12.306987729203597</v>
      </c>
      <c r="BZ242" s="62">
        <v>11.895305680879558</v>
      </c>
      <c r="CA242" s="62">
        <v>11.606300015516004</v>
      </c>
      <c r="CB242" s="62">
        <v>11.308501261360007</v>
      </c>
      <c r="CC242" s="62">
        <v>10.862665331113904</v>
      </c>
      <c r="CD242" s="62">
        <v>10.527007370581504</v>
      </c>
      <c r="CE242" s="62">
        <v>10.129646487976638</v>
      </c>
      <c r="CF242" s="62">
        <v>9.555310555233472</v>
      </c>
      <c r="CG242" s="62">
        <v>9.09553259395262</v>
      </c>
      <c r="CH242" s="62">
        <v>8.646093263460719</v>
      </c>
      <c r="CI242" s="62">
        <v>8.320759444767585</v>
      </c>
      <c r="CJ242" s="62">
        <v>7.9706872535285145</v>
      </c>
      <c r="CK242" s="62">
        <v>7.745971062715905</v>
      </c>
      <c r="CL242" s="62">
        <v>7.578516951212485</v>
      </c>
      <c r="CM242" s="62">
        <v>7.442251213655017</v>
      </c>
      <c r="CN242" s="62">
        <v>7.310271312911643</v>
      </c>
      <c r="CO242" s="62">
        <v>7.236668737526798</v>
      </c>
      <c r="CP242" s="62">
        <v>7.137563031348885</v>
      </c>
      <c r="CQ242" s="62">
        <v>6.902511627038703</v>
      </c>
      <c r="CR242" s="62">
        <v>6.70810512552023</v>
      </c>
      <c r="CS242" s="62">
        <v>6.590189172568306</v>
      </c>
      <c r="CT242" s="62">
        <v>6.480404317672573</v>
      </c>
      <c r="CU242" s="62">
        <v>6.352695671979263</v>
      </c>
      <c r="CV242" s="62">
        <v>6.276933571412097</v>
      </c>
      <c r="CW242" s="62">
        <v>6.189845076115355</v>
      </c>
      <c r="CX242" s="62">
        <v>6.134139360261244</v>
      </c>
      <c r="CY242" s="62">
        <v>6.041318023487581</v>
      </c>
      <c r="CZ242" s="62">
        <v>5.995702758108368</v>
      </c>
      <c r="DA242" s="62">
        <v>5.888695614920736</v>
      </c>
      <c r="DB242" s="62">
        <v>5.83772228371166</v>
      </c>
      <c r="DC242" s="62">
        <v>5.852987240976617</v>
      </c>
      <c r="DD242" s="62">
        <v>5.9199787414137965</v>
      </c>
      <c r="DE242" s="62">
        <v>5.905740607106037</v>
      </c>
      <c r="DF242" s="62">
        <v>5.894682436786023</v>
      </c>
      <c r="DG242" s="62">
        <v>5.96778347134875</v>
      </c>
      <c r="DH242" s="62">
        <v>6.075472194196679</v>
      </c>
      <c r="DI242" s="62">
        <v>6.3039769063975255</v>
      </c>
      <c r="DJ242" s="62">
        <v>6.500211947803776</v>
      </c>
      <c r="DK242" s="62">
        <v>6.735410519323103</v>
      </c>
      <c r="DL242" s="62">
        <v>6.911065621025561</v>
      </c>
      <c r="DM242" s="62">
        <v>7.201930967402718</v>
      </c>
      <c r="DN242" s="62">
        <v>7.417440632366154</v>
      </c>
      <c r="DO242" s="62">
        <v>7.596836487801475</v>
      </c>
      <c r="DP242" s="62">
        <v>7.716770439300414</v>
      </c>
      <c r="DQ242" s="62">
        <v>7.859790484558541</v>
      </c>
      <c r="DR242" s="62">
        <v>8.046066526225207</v>
      </c>
      <c r="DS242" s="62">
        <v>8.118299144446013</v>
      </c>
      <c r="DT242" s="62">
        <v>8.304874714952838</v>
      </c>
      <c r="DU242" s="62">
        <v>8.27635725428307</v>
      </c>
      <c r="DV242" s="62">
        <v>8.297505377678627</v>
      </c>
      <c r="DW242" s="62">
        <v>8.332475364739139</v>
      </c>
      <c r="DX242" s="62">
        <v>8.335142426590494</v>
      </c>
      <c r="DY242" s="62">
        <v>8.21785474354135</v>
      </c>
      <c r="DZ242" s="62">
        <v>8.0852382295856</v>
      </c>
      <c r="EA242" s="62">
        <v>7.974250363081279</v>
      </c>
      <c r="EB242" s="62">
        <v>7.855704726268438</v>
      </c>
      <c r="EC242" s="62">
        <v>7.74559026560478</v>
      </c>
      <c r="ED242" s="62">
        <v>7.629763921283505</v>
      </c>
      <c r="EE242" s="62">
        <v>7.493604320624083</v>
      </c>
      <c r="EF242" s="62">
        <v>7.174871169682038</v>
      </c>
      <c r="EG242" s="62">
        <v>6.903038923948515</v>
      </c>
      <c r="EH242" s="62">
        <v>6.603634685268891</v>
      </c>
      <c r="EI242" s="62">
        <v>6.279604492548294</v>
      </c>
      <c r="EJ242" s="62">
        <v>6.020709619318212</v>
      </c>
      <c r="EK242" s="62">
        <v>5.785797757465677</v>
      </c>
      <c r="EL242" s="62">
        <v>5.565373002432302</v>
      </c>
      <c r="EM242" s="62">
        <v>5.448021520262575</v>
      </c>
      <c r="EN242" s="62">
        <v>5.249388604774506</v>
      </c>
      <c r="EO242" s="62">
        <v>5.072916292978545</v>
      </c>
      <c r="EP242" s="62">
        <v>4.8752664086673425</v>
      </c>
      <c r="EQ242" s="62">
        <v>4.879507368589517</v>
      </c>
      <c r="ER242" s="62">
        <v>4.9160209301737</v>
      </c>
      <c r="ES242" s="62">
        <v>4.991964368604674</v>
      </c>
      <c r="ET242" s="62">
        <v>5.101492282307898</v>
      </c>
      <c r="EU242" s="62">
        <v>5.213609131090735</v>
      </c>
      <c r="EV242" s="62">
        <v>5.322855956391162</v>
      </c>
      <c r="EW242" s="62">
        <v>5.431278280042101</v>
      </c>
      <c r="EX242" s="62">
        <v>5.615402357272823</v>
      </c>
      <c r="EY242" s="62">
        <v>5.728446602762136</v>
      </c>
      <c r="EZ242" s="62">
        <v>5.912331550327231</v>
      </c>
      <c r="FA242" s="62">
        <v>6.111456792339175</v>
      </c>
      <c r="FB242" s="62">
        <v>6.3167052917193525</v>
      </c>
      <c r="FC242" s="62">
        <v>6.399480101050279</v>
      </c>
      <c r="FD242" s="62">
        <v>6.502933692411392</v>
      </c>
      <c r="FE242" s="62">
        <v>6.648703059279484</v>
      </c>
      <c r="FF242" s="62">
        <v>6.774862873790828</v>
      </c>
    </row>
    <row r="243" spans="1:162" ht="12.75">
      <c r="A243" t="s">
        <v>290</v>
      </c>
      <c r="B243" s="62">
        <v>9.06927668299116</v>
      </c>
      <c r="C243" s="62">
        <v>8.686923139700667</v>
      </c>
      <c r="D243" s="62">
        <v>8.317072486872226</v>
      </c>
      <c r="E243" s="62">
        <v>8.01540867129712</v>
      </c>
      <c r="F243" s="62">
        <v>7.738679078443109</v>
      </c>
      <c r="G243" s="62">
        <v>7.450003116426315</v>
      </c>
      <c r="H243" s="62">
        <v>7.27587547599154</v>
      </c>
      <c r="I243" s="62">
        <v>7.073795571674819</v>
      </c>
      <c r="J243" s="62">
        <v>6.882352768970876</v>
      </c>
      <c r="K243" s="62">
        <v>6.69127653915551</v>
      </c>
      <c r="L243" s="62">
        <v>6.599237879011469</v>
      </c>
      <c r="M243" s="62">
        <v>6.562603591250099</v>
      </c>
      <c r="N243" s="62">
        <v>6.464172603695292</v>
      </c>
      <c r="O243" s="62">
        <v>6.380313663721085</v>
      </c>
      <c r="P243" s="62">
        <v>6.33696305538686</v>
      </c>
      <c r="Q243" s="62">
        <v>6.361639278195863</v>
      </c>
      <c r="R243" s="62">
        <v>6.39361132211182</v>
      </c>
      <c r="S243" s="62">
        <v>6.474792381937067</v>
      </c>
      <c r="T243" s="62">
        <v>6.542832370554101</v>
      </c>
      <c r="U243" s="62">
        <v>6.66823754409333</v>
      </c>
      <c r="V243" s="62">
        <v>6.801623137332597</v>
      </c>
      <c r="W243" s="62">
        <v>6.956234023676441</v>
      </c>
      <c r="X243" s="62">
        <v>7.130267287390429</v>
      </c>
      <c r="Y243" s="62">
        <v>7.315893178771852</v>
      </c>
      <c r="Z243" s="62">
        <v>7.600706655854279</v>
      </c>
      <c r="AA243" s="62">
        <v>7.895432060665954</v>
      </c>
      <c r="AB243" s="62">
        <v>8.165178840814331</v>
      </c>
      <c r="AC243" s="62">
        <v>8.374352428325727</v>
      </c>
      <c r="AD243" s="62">
        <v>8.64729276292254</v>
      </c>
      <c r="AE243" s="62">
        <v>8.922019368681122</v>
      </c>
      <c r="AF243" s="62">
        <v>9.104335106531245</v>
      </c>
      <c r="AG243" s="62">
        <v>9.424781895237421</v>
      </c>
      <c r="AH243" s="62">
        <v>9.646204538506462</v>
      </c>
      <c r="AI243" s="62">
        <v>9.958836021254507</v>
      </c>
      <c r="AJ243" s="62">
        <v>10.49114188993958</v>
      </c>
      <c r="AK243" s="62">
        <v>10.940815758516171</v>
      </c>
      <c r="AL243" s="62">
        <v>11.480264867401445</v>
      </c>
      <c r="AM243" s="62">
        <v>11.863389557230098</v>
      </c>
      <c r="AN243" s="62">
        <v>12.27640168586484</v>
      </c>
      <c r="AO243" s="62">
        <v>12.636185353177922</v>
      </c>
      <c r="AP243" s="62">
        <v>13.009871203994562</v>
      </c>
      <c r="AQ243" s="62">
        <v>13.379489259550118</v>
      </c>
      <c r="AR243" s="62">
        <v>13.727513440197805</v>
      </c>
      <c r="AS243" s="62">
        <v>14.149517647126089</v>
      </c>
      <c r="AT243" s="62">
        <v>14.523893084087172</v>
      </c>
      <c r="AU243" s="62">
        <v>14.870215559688964</v>
      </c>
      <c r="AV243" s="62">
        <v>14.990435856926624</v>
      </c>
      <c r="AW243" s="62">
        <v>15.123149761167491</v>
      </c>
      <c r="AX243" s="62">
        <v>14.978951671153318</v>
      </c>
      <c r="AY243" s="62">
        <v>14.882258094071569</v>
      </c>
      <c r="AZ243" s="62">
        <v>14.744244480666005</v>
      </c>
      <c r="BA243" s="62">
        <v>14.544583977457634</v>
      </c>
      <c r="BB243" s="62">
        <v>14.355591406837325</v>
      </c>
      <c r="BC243" s="62">
        <v>14.112624168574776</v>
      </c>
      <c r="BD243" s="62">
        <v>13.853905455919055</v>
      </c>
      <c r="BE243" s="62">
        <v>13.325375648154823</v>
      </c>
      <c r="BF243" s="62">
        <v>12.848392855037575</v>
      </c>
      <c r="BG243" s="62">
        <v>12.642010308585718</v>
      </c>
      <c r="BH243" s="62">
        <v>12.590722038564323</v>
      </c>
      <c r="BI243" s="62">
        <v>12.467896416314117</v>
      </c>
      <c r="BJ243" s="62">
        <v>12.61378781939984</v>
      </c>
      <c r="BK243" s="62">
        <v>12.638887791676988</v>
      </c>
      <c r="BL243" s="62">
        <v>12.53549675073526</v>
      </c>
      <c r="BM243" s="62">
        <v>12.506891064212658</v>
      </c>
      <c r="BN243" s="62">
        <v>12.30649394517561</v>
      </c>
      <c r="BO243" s="62">
        <v>12.102258352136907</v>
      </c>
      <c r="BP243" s="62">
        <v>11.941526744026516</v>
      </c>
      <c r="BQ243" s="62">
        <v>11.71755091070728</v>
      </c>
      <c r="BR243" s="62">
        <v>11.564802348010895</v>
      </c>
      <c r="BS243" s="62">
        <v>11.056837273173691</v>
      </c>
      <c r="BT243" s="62">
        <v>10.565079795970115</v>
      </c>
      <c r="BU243" s="62">
        <v>10.101168261866713</v>
      </c>
      <c r="BV243" s="62">
        <v>9.446189066286635</v>
      </c>
      <c r="BW243" s="62">
        <v>8.892213407298707</v>
      </c>
      <c r="BX243" s="62">
        <v>8.574294332154198</v>
      </c>
      <c r="BY243" s="62">
        <v>8.244938139890804</v>
      </c>
      <c r="BZ243" s="62">
        <v>8.033665610860053</v>
      </c>
      <c r="CA243" s="62">
        <v>7.872557204787571</v>
      </c>
      <c r="CB243" s="62">
        <v>7.785699757671839</v>
      </c>
      <c r="CC243" s="62">
        <v>7.719703047114593</v>
      </c>
      <c r="CD243" s="62">
        <v>7.586360809854629</v>
      </c>
      <c r="CE243" s="62">
        <v>7.609673464850894</v>
      </c>
      <c r="CF243" s="62">
        <v>7.450624009589975</v>
      </c>
      <c r="CG243" s="62">
        <v>7.326783288959454</v>
      </c>
      <c r="CH243" s="62">
        <v>7.202702502876647</v>
      </c>
      <c r="CI243" s="62">
        <v>7.202286998896562</v>
      </c>
      <c r="CJ243" s="62">
        <v>6.951855406319954</v>
      </c>
      <c r="CK243" s="62">
        <v>6.727989716838231</v>
      </c>
      <c r="CL243" s="62">
        <v>6.548642164675598</v>
      </c>
      <c r="CM243" s="62">
        <v>6.395693457816328</v>
      </c>
      <c r="CN243" s="62">
        <v>6.209935733170936</v>
      </c>
      <c r="CO243" s="62">
        <v>6.159246534839668</v>
      </c>
      <c r="CP243" s="62">
        <v>6.156019107505099</v>
      </c>
      <c r="CQ243" s="62">
        <v>5.977906159416967</v>
      </c>
      <c r="CR243" s="62">
        <v>5.824100121029709</v>
      </c>
      <c r="CS243" s="62">
        <v>5.667842385881195</v>
      </c>
      <c r="CT243" s="62">
        <v>5.615722470443483</v>
      </c>
      <c r="CU243" s="62">
        <v>5.491934112928153</v>
      </c>
      <c r="CV243" s="62">
        <v>5.522935653691289</v>
      </c>
      <c r="CW243" s="62">
        <v>5.609027001033819</v>
      </c>
      <c r="CX243" s="62">
        <v>5.570949475385096</v>
      </c>
      <c r="CY243" s="62">
        <v>5.519701701763373</v>
      </c>
      <c r="CZ243" s="62">
        <v>5.519417817428469</v>
      </c>
      <c r="DA243" s="62">
        <v>5.477380406731283</v>
      </c>
      <c r="DB243" s="62">
        <v>5.36630913087096</v>
      </c>
      <c r="DC243" s="62">
        <v>5.339663172856593</v>
      </c>
      <c r="DD243" s="62">
        <v>5.314225869518703</v>
      </c>
      <c r="DE243" s="62">
        <v>5.3418879687957235</v>
      </c>
      <c r="DF243" s="62">
        <v>5.32713147721859</v>
      </c>
      <c r="DG243" s="62">
        <v>5.36271378786816</v>
      </c>
      <c r="DH243" s="62">
        <v>5.478823862578026</v>
      </c>
      <c r="DI243" s="62">
        <v>5.600012128503135</v>
      </c>
      <c r="DJ243" s="62">
        <v>5.735151085901426</v>
      </c>
      <c r="DK243" s="62">
        <v>5.8623390677098435</v>
      </c>
      <c r="DL243" s="62">
        <v>5.970007180750591</v>
      </c>
      <c r="DM243" s="62">
        <v>6.078653565128057</v>
      </c>
      <c r="DN243" s="62">
        <v>6.234451302822486</v>
      </c>
      <c r="DO243" s="62">
        <v>6.42595414479288</v>
      </c>
      <c r="DP243" s="62">
        <v>6.540462284701605</v>
      </c>
      <c r="DQ243" s="62">
        <v>6.638868929274213</v>
      </c>
      <c r="DR243" s="62">
        <v>6.762472416940077</v>
      </c>
      <c r="DS243" s="62">
        <v>6.869755496551041</v>
      </c>
      <c r="DT243" s="62">
        <v>6.894700291704138</v>
      </c>
      <c r="DU243" s="62">
        <v>6.898162744665757</v>
      </c>
      <c r="DV243" s="62">
        <v>6.906085193532427</v>
      </c>
      <c r="DW243" s="62">
        <v>6.910454645408875</v>
      </c>
      <c r="DX243" s="62">
        <v>6.865170245655331</v>
      </c>
      <c r="DY243" s="62">
        <v>6.771132892576937</v>
      </c>
      <c r="DZ243" s="62">
        <v>6.752684295042138</v>
      </c>
      <c r="EA243" s="62">
        <v>6.6743250545834245</v>
      </c>
      <c r="EB243" s="62">
        <v>6.6210808753909705</v>
      </c>
      <c r="EC243" s="62">
        <v>6.514728167192636</v>
      </c>
      <c r="ED243" s="62">
        <v>6.413814039440168</v>
      </c>
      <c r="EE243" s="62">
        <v>6.255370930834553</v>
      </c>
      <c r="EF243" s="62">
        <v>6.12907039634464</v>
      </c>
      <c r="EG243" s="62">
        <v>5.962855872137627</v>
      </c>
      <c r="EH243" s="62">
        <v>5.798205116313813</v>
      </c>
      <c r="EI243" s="62">
        <v>5.619161478376994</v>
      </c>
      <c r="EJ243" s="62">
        <v>5.450770297282134</v>
      </c>
      <c r="EK243" s="62">
        <v>5.260348644494545</v>
      </c>
      <c r="EL243" s="62">
        <v>4.988999806261111</v>
      </c>
      <c r="EM243" s="62">
        <v>4.7514071574742305</v>
      </c>
      <c r="EN243" s="62">
        <v>4.533328653044589</v>
      </c>
      <c r="EO243" s="62">
        <v>4.357776541803232</v>
      </c>
      <c r="EP243" s="62">
        <v>4.1167242562045265</v>
      </c>
      <c r="EQ243" s="62">
        <v>3.9876337344816988</v>
      </c>
      <c r="ER243" s="62">
        <v>3.8633505707821385</v>
      </c>
      <c r="ES243" s="62">
        <v>3.774974337707739</v>
      </c>
      <c r="ET243" s="62">
        <v>3.721228806053869</v>
      </c>
      <c r="EU243" s="62">
        <v>3.707920271445948</v>
      </c>
      <c r="EV243" s="62">
        <v>3.738227762076321</v>
      </c>
      <c r="EW243" s="62">
        <v>3.789294126383489</v>
      </c>
      <c r="EX243" s="62">
        <v>3.88966319991583</v>
      </c>
      <c r="EY243" s="62">
        <v>3.9650105942802045</v>
      </c>
      <c r="EZ243" s="62">
        <v>4.087871291549097</v>
      </c>
      <c r="FA243" s="62">
        <v>4.210332230032558</v>
      </c>
      <c r="FB243" s="62">
        <v>4.3286889948772656</v>
      </c>
      <c r="FC243" s="62">
        <v>4.418752670540309</v>
      </c>
      <c r="FD243" s="62">
        <v>4.571178858092554</v>
      </c>
      <c r="FE243" s="62">
        <v>4.7363493776111465</v>
      </c>
      <c r="FF243" s="62">
        <v>4.882102443713948</v>
      </c>
    </row>
    <row r="244" spans="1:162" ht="12.75">
      <c r="A244" t="s">
        <v>291</v>
      </c>
      <c r="B244" s="62">
        <v>12.7483085083993</v>
      </c>
      <c r="C244" s="62">
        <v>12.257593012404223</v>
      </c>
      <c r="D244" s="62">
        <v>11.840589991383986</v>
      </c>
      <c r="E244" s="62">
        <v>11.396065649380782</v>
      </c>
      <c r="F244" s="62">
        <v>10.94012479947331</v>
      </c>
      <c r="G244" s="62">
        <v>10.451583303081183</v>
      </c>
      <c r="H244" s="62">
        <v>9.837099027882472</v>
      </c>
      <c r="I244" s="62">
        <v>9.200643047146407</v>
      </c>
      <c r="J244" s="62">
        <v>8.677098844435537</v>
      </c>
      <c r="K244" s="62">
        <v>8.239547233289287</v>
      </c>
      <c r="L244" s="62">
        <v>7.850202679200404</v>
      </c>
      <c r="M244" s="62">
        <v>7.502972055630458</v>
      </c>
      <c r="N244" s="62">
        <v>7.137991236054945</v>
      </c>
      <c r="O244" s="62">
        <v>6.868842418889595</v>
      </c>
      <c r="P244" s="62">
        <v>6.7414301131354435</v>
      </c>
      <c r="Q244" s="62">
        <v>6.689379244043937</v>
      </c>
      <c r="R244" s="62">
        <v>6.689078101915257</v>
      </c>
      <c r="S244" s="62">
        <v>6.753217694287369</v>
      </c>
      <c r="T244" s="62">
        <v>6.851404155957725</v>
      </c>
      <c r="U244" s="62">
        <v>7.027778677010712</v>
      </c>
      <c r="V244" s="62">
        <v>7.211335588508798</v>
      </c>
      <c r="W244" s="62">
        <v>7.372569248639518</v>
      </c>
      <c r="X244" s="62">
        <v>7.616833926524204</v>
      </c>
      <c r="Y244" s="62">
        <v>7.924465252178997</v>
      </c>
      <c r="Z244" s="62">
        <v>8.188054422281143</v>
      </c>
      <c r="AA244" s="62">
        <v>8.465715345611056</v>
      </c>
      <c r="AB244" s="62">
        <v>8.68621644298341</v>
      </c>
      <c r="AC244" s="62">
        <v>8.828397309381701</v>
      </c>
      <c r="AD244" s="62">
        <v>8.925932341404097</v>
      </c>
      <c r="AE244" s="62">
        <v>9.027917229127056</v>
      </c>
      <c r="AF244" s="62">
        <v>9.093764760554297</v>
      </c>
      <c r="AG244" s="62">
        <v>9.235785562250973</v>
      </c>
      <c r="AH244" s="62">
        <v>9.414266967733061</v>
      </c>
      <c r="AI244" s="62">
        <v>9.692843135461299</v>
      </c>
      <c r="AJ244" s="62">
        <v>9.836829225925834</v>
      </c>
      <c r="AK244" s="62">
        <v>9.94326093210494</v>
      </c>
      <c r="AL244" s="62">
        <v>10.107717280485772</v>
      </c>
      <c r="AM244" s="62">
        <v>10.171098520244131</v>
      </c>
      <c r="AN244" s="62">
        <v>10.291206393400783</v>
      </c>
      <c r="AO244" s="62">
        <v>10.342324079133855</v>
      </c>
      <c r="AP244" s="62">
        <v>10.413539089267982</v>
      </c>
      <c r="AQ244" s="62">
        <v>10.476268384725687</v>
      </c>
      <c r="AR244" s="62">
        <v>10.688927102819187</v>
      </c>
      <c r="AS244" s="62">
        <v>10.965856916223165</v>
      </c>
      <c r="AT244" s="62">
        <v>11.052029421499611</v>
      </c>
      <c r="AU244" s="62">
        <v>11.105537451558371</v>
      </c>
      <c r="AV244" s="62">
        <v>11.14831475953414</v>
      </c>
      <c r="AW244" s="62">
        <v>11.180485814198706</v>
      </c>
      <c r="AX244" s="62">
        <v>11.283933330137856</v>
      </c>
      <c r="AY244" s="62">
        <v>11.325154659367755</v>
      </c>
      <c r="AZ244" s="62">
        <v>11.222254312182462</v>
      </c>
      <c r="BA244" s="62">
        <v>11.199818414746565</v>
      </c>
      <c r="BB244" s="62">
        <v>11.134475797374508</v>
      </c>
      <c r="BC244" s="62">
        <v>11.063630759807564</v>
      </c>
      <c r="BD244" s="62">
        <v>10.855125670867693</v>
      </c>
      <c r="BE244" s="62">
        <v>10.464036695595043</v>
      </c>
      <c r="BF244" s="62">
        <v>10.183025040537588</v>
      </c>
      <c r="BG244" s="62">
        <v>9.907174861811491</v>
      </c>
      <c r="BH244" s="62">
        <v>9.724591525166803</v>
      </c>
      <c r="BI244" s="62">
        <v>9.663656666347476</v>
      </c>
      <c r="BJ244" s="62">
        <v>9.397923185991354</v>
      </c>
      <c r="BK244" s="62">
        <v>9.252792677893465</v>
      </c>
      <c r="BL244" s="62">
        <v>9.129505815579607</v>
      </c>
      <c r="BM244" s="62">
        <v>8.99505912192239</v>
      </c>
      <c r="BN244" s="62">
        <v>8.892852770546408</v>
      </c>
      <c r="BO244" s="62">
        <v>8.863526049091403</v>
      </c>
      <c r="BP244" s="62">
        <v>8.910480522361665</v>
      </c>
      <c r="BQ244" s="62">
        <v>8.936957599903645</v>
      </c>
      <c r="BR244" s="62">
        <v>8.932565432468001</v>
      </c>
      <c r="BS244" s="62">
        <v>8.98165106989565</v>
      </c>
      <c r="BT244" s="62">
        <v>9.086815580345265</v>
      </c>
      <c r="BU244" s="62">
        <v>8.871429999165594</v>
      </c>
      <c r="BV244" s="62">
        <v>8.741151027214183</v>
      </c>
      <c r="BW244" s="62">
        <v>8.497311683676118</v>
      </c>
      <c r="BX244" s="62">
        <v>8.335571055284717</v>
      </c>
      <c r="BY244" s="62">
        <v>8.175782998185449</v>
      </c>
      <c r="BZ244" s="62">
        <v>7.993000508159778</v>
      </c>
      <c r="CA244" s="62">
        <v>7.775518473188977</v>
      </c>
      <c r="CB244" s="62">
        <v>7.485828983598792</v>
      </c>
      <c r="CC244" s="62">
        <v>7.117901758466318</v>
      </c>
      <c r="CD244" s="62">
        <v>6.826463533297379</v>
      </c>
      <c r="CE244" s="62">
        <v>6.512749268965692</v>
      </c>
      <c r="CF244" s="62">
        <v>6.103306024800966</v>
      </c>
      <c r="CG244" s="62">
        <v>5.884272374826331</v>
      </c>
      <c r="CH244" s="62">
        <v>5.645883517693245</v>
      </c>
      <c r="CI244" s="62">
        <v>5.487305683722028</v>
      </c>
      <c r="CJ244" s="62">
        <v>5.4315824381939635</v>
      </c>
      <c r="CK244" s="62">
        <v>5.383696521941144</v>
      </c>
      <c r="CL244" s="62">
        <v>5.341235071492746</v>
      </c>
      <c r="CM244" s="62">
        <v>5.198239031868625</v>
      </c>
      <c r="CN244" s="62">
        <v>5.126541612021037</v>
      </c>
      <c r="CO244" s="62">
        <v>5.105116803067677</v>
      </c>
      <c r="CP244" s="62">
        <v>5.017350541731649</v>
      </c>
      <c r="CQ244" s="62">
        <v>4.8430693849188815</v>
      </c>
      <c r="CR244" s="62">
        <v>4.6441132862075465</v>
      </c>
      <c r="CS244" s="62">
        <v>4.455239950493383</v>
      </c>
      <c r="CT244" s="62">
        <v>4.330420374855812</v>
      </c>
      <c r="CU244" s="62">
        <v>4.17923497149227</v>
      </c>
      <c r="CV244" s="62">
        <v>3.9659099159949136</v>
      </c>
      <c r="CW244" s="62">
        <v>3.8335320218222435</v>
      </c>
      <c r="CX244" s="62">
        <v>3.6791369104879057</v>
      </c>
      <c r="CY244" s="62">
        <v>3.599223122885265</v>
      </c>
      <c r="CZ244" s="62">
        <v>3.5251377308797753</v>
      </c>
      <c r="DA244" s="62">
        <v>3.4161142008215197</v>
      </c>
      <c r="DB244" s="62">
        <v>3.3358294372290302</v>
      </c>
      <c r="DC244" s="62">
        <v>3.2548399952362383</v>
      </c>
      <c r="DD244" s="62">
        <v>3.260253168026434</v>
      </c>
      <c r="DE244" s="62">
        <v>3.2774620708084767</v>
      </c>
      <c r="DF244" s="62">
        <v>3.2630633665414934</v>
      </c>
      <c r="DG244" s="62">
        <v>3.3187842783607633</v>
      </c>
      <c r="DH244" s="62">
        <v>3.4239630550302116</v>
      </c>
      <c r="DI244" s="62">
        <v>3.5594969070861904</v>
      </c>
      <c r="DJ244" s="62">
        <v>3.7293116644681112</v>
      </c>
      <c r="DK244" s="62">
        <v>3.9110726650665204</v>
      </c>
      <c r="DL244" s="62">
        <v>4.055634999284027</v>
      </c>
      <c r="DM244" s="62">
        <v>4.261667528319184</v>
      </c>
      <c r="DN244" s="62">
        <v>4.445050326427492</v>
      </c>
      <c r="DO244" s="62">
        <v>4.630552798726015</v>
      </c>
      <c r="DP244" s="62">
        <v>4.758551915825245</v>
      </c>
      <c r="DQ244" s="62">
        <v>4.892434925819367</v>
      </c>
      <c r="DR244" s="62">
        <v>5.09888998846458</v>
      </c>
      <c r="DS244" s="62">
        <v>5.194041361538557</v>
      </c>
      <c r="DT244" s="62">
        <v>5.3302966701136</v>
      </c>
      <c r="DU244" s="62">
        <v>5.326344426684392</v>
      </c>
      <c r="DV244" s="62">
        <v>5.305670175704926</v>
      </c>
      <c r="DW244" s="62">
        <v>5.222117599978222</v>
      </c>
      <c r="DX244" s="62">
        <v>5.134902555136058</v>
      </c>
      <c r="DY244" s="62">
        <v>5.040440564193394</v>
      </c>
      <c r="DZ244" s="62">
        <v>4.955571305470756</v>
      </c>
      <c r="EA244" s="62">
        <v>4.884006342725496</v>
      </c>
      <c r="EB244" s="62">
        <v>4.830211656308071</v>
      </c>
      <c r="EC244" s="62">
        <v>4.716562360111605</v>
      </c>
      <c r="ED244" s="62">
        <v>4.517738844708945</v>
      </c>
      <c r="EE244" s="62">
        <v>4.408908141586334</v>
      </c>
      <c r="EF244" s="62">
        <v>4.1867695626360275</v>
      </c>
      <c r="EG244" s="62">
        <v>4.016476555343849</v>
      </c>
      <c r="EH244" s="62">
        <v>3.8597418046112986</v>
      </c>
      <c r="EI244" s="62">
        <v>3.756970649580158</v>
      </c>
      <c r="EJ244" s="62">
        <v>3.6643022714713083</v>
      </c>
      <c r="EK244" s="62">
        <v>3.542243949242543</v>
      </c>
      <c r="EL244" s="62">
        <v>3.4227835174250525</v>
      </c>
      <c r="EM244" s="62">
        <v>3.3045512708811966</v>
      </c>
      <c r="EN244" s="62">
        <v>3.195124975051988</v>
      </c>
      <c r="EO244" s="62">
        <v>3.123242895717078</v>
      </c>
      <c r="EP244" s="62">
        <v>3.0675665436981543</v>
      </c>
      <c r="EQ244" s="62">
        <v>3.035162862350811</v>
      </c>
      <c r="ER244" s="62">
        <v>3.028533382423831</v>
      </c>
      <c r="ES244" s="62">
        <v>3.0352236210998575</v>
      </c>
      <c r="ET244" s="62">
        <v>3.0504907837841575</v>
      </c>
      <c r="EU244" s="62">
        <v>3.051119324528369</v>
      </c>
      <c r="EV244" s="62">
        <v>3.04569245390822</v>
      </c>
      <c r="EW244" s="62">
        <v>3.0365768512372964</v>
      </c>
      <c r="EX244" s="62">
        <v>3.0593967035290213</v>
      </c>
      <c r="EY244" s="62">
        <v>3.104043992430523</v>
      </c>
      <c r="EZ244" s="62">
        <v>3.144570220198299</v>
      </c>
      <c r="FA244" s="62">
        <v>3.1910062035274858</v>
      </c>
      <c r="FB244" s="62">
        <v>3.212810286026245</v>
      </c>
      <c r="FC244" s="62">
        <v>3.2068380479001077</v>
      </c>
      <c r="FD244" s="62">
        <v>3.2280471580300563</v>
      </c>
      <c r="FE244" s="62">
        <v>3.2637379555303494</v>
      </c>
      <c r="FF244" s="62">
        <v>3.292808123896662</v>
      </c>
    </row>
    <row r="245" spans="1:162" ht="12.75">
      <c r="A245" t="s">
        <v>292</v>
      </c>
      <c r="B245" s="62">
        <v>9.13047860172995</v>
      </c>
      <c r="C245" s="62">
        <v>8.779709611814908</v>
      </c>
      <c r="D245" s="62">
        <v>8.46159696269103</v>
      </c>
      <c r="E245" s="62">
        <v>8.146773187355775</v>
      </c>
      <c r="F245" s="62">
        <v>7.870902212094115</v>
      </c>
      <c r="G245" s="62">
        <v>7.639063902222108</v>
      </c>
      <c r="H245" s="62">
        <v>7.395233961051897</v>
      </c>
      <c r="I245" s="62">
        <v>7.138749540394575</v>
      </c>
      <c r="J245" s="62">
        <v>6.898928108982727</v>
      </c>
      <c r="K245" s="62">
        <v>6.7232620215225465</v>
      </c>
      <c r="L245" s="62">
        <v>6.623650787987213</v>
      </c>
      <c r="M245" s="62">
        <v>6.506919805326459</v>
      </c>
      <c r="N245" s="62">
        <v>6.438373357666478</v>
      </c>
      <c r="O245" s="62">
        <v>6.4230785968473425</v>
      </c>
      <c r="P245" s="62">
        <v>6.428781534925515</v>
      </c>
      <c r="Q245" s="62">
        <v>6.469985421632827</v>
      </c>
      <c r="R245" s="62">
        <v>6.543806638749504</v>
      </c>
      <c r="S245" s="62">
        <v>6.687207362466747</v>
      </c>
      <c r="T245" s="62">
        <v>6.795995046192776</v>
      </c>
      <c r="U245" s="62">
        <v>6.915431872091953</v>
      </c>
      <c r="V245" s="62">
        <v>7.054140351949255</v>
      </c>
      <c r="W245" s="62">
        <v>7.174532078009245</v>
      </c>
      <c r="X245" s="62">
        <v>7.422069439274974</v>
      </c>
      <c r="Y245" s="62">
        <v>7.693765935987957</v>
      </c>
      <c r="Z245" s="62">
        <v>7.969435884947704</v>
      </c>
      <c r="AA245" s="62">
        <v>8.24163716547779</v>
      </c>
      <c r="AB245" s="62">
        <v>8.493245389731156</v>
      </c>
      <c r="AC245" s="62">
        <v>8.735529832764945</v>
      </c>
      <c r="AD245" s="62">
        <v>8.889343926237986</v>
      </c>
      <c r="AE245" s="62">
        <v>8.992959774962499</v>
      </c>
      <c r="AF245" s="62">
        <v>9.0870375001841</v>
      </c>
      <c r="AG245" s="62">
        <v>9.227405352982261</v>
      </c>
      <c r="AH245" s="62">
        <v>9.352622333348497</v>
      </c>
      <c r="AI245" s="62">
        <v>9.45012953268216</v>
      </c>
      <c r="AJ245" s="62">
        <v>9.150976754417604</v>
      </c>
      <c r="AK245" s="62">
        <v>8.86493449547734</v>
      </c>
      <c r="AL245" s="62">
        <v>8.516838073502674</v>
      </c>
      <c r="AM245" s="62">
        <v>8.223514068215986</v>
      </c>
      <c r="AN245" s="62">
        <v>7.949653419781753</v>
      </c>
      <c r="AO245" s="62">
        <v>7.708014921855555</v>
      </c>
      <c r="AP245" s="62">
        <v>7.545281711491164</v>
      </c>
      <c r="AQ245" s="62">
        <v>7.426528849417697</v>
      </c>
      <c r="AR245" s="62">
        <v>7.393324238020178</v>
      </c>
      <c r="AS245" s="62">
        <v>7.351338504853562</v>
      </c>
      <c r="AT245" s="62">
        <v>7.28563090608771</v>
      </c>
      <c r="AU245" s="62">
        <v>7.226151303317107</v>
      </c>
      <c r="AV245" s="62">
        <v>7.418407029662911</v>
      </c>
      <c r="AW245" s="62">
        <v>7.564687428742013</v>
      </c>
      <c r="AX245" s="62">
        <v>7.808112130647461</v>
      </c>
      <c r="AY245" s="62">
        <v>7.877072154539661</v>
      </c>
      <c r="AZ245" s="62">
        <v>7.998453204098979</v>
      </c>
      <c r="BA245" s="62">
        <v>8.097965146060037</v>
      </c>
      <c r="BB245" s="62">
        <v>8.082278955441232</v>
      </c>
      <c r="BC245" s="62">
        <v>8.107745590292398</v>
      </c>
      <c r="BD245" s="62">
        <v>8.104153854748489</v>
      </c>
      <c r="BE245" s="62">
        <v>8.11855859250394</v>
      </c>
      <c r="BF245" s="62">
        <v>8.168500142897361</v>
      </c>
      <c r="BG245" s="62">
        <v>8.27465677087748</v>
      </c>
      <c r="BH245" s="62">
        <v>8.377508113401044</v>
      </c>
      <c r="BI245" s="62">
        <v>8.573536908214164</v>
      </c>
      <c r="BJ245" s="62">
        <v>8.791875278674217</v>
      </c>
      <c r="BK245" s="62">
        <v>9.195631642800128</v>
      </c>
      <c r="BL245" s="62">
        <v>9.50308898727779</v>
      </c>
      <c r="BM245" s="62">
        <v>9.672764423108232</v>
      </c>
      <c r="BN245" s="62">
        <v>9.91373205744866</v>
      </c>
      <c r="BO245" s="62">
        <v>10.10668577516498</v>
      </c>
      <c r="BP245" s="62">
        <v>10.218505997787092</v>
      </c>
      <c r="BQ245" s="62">
        <v>10.333653828313176</v>
      </c>
      <c r="BR245" s="62">
        <v>10.440614870399175</v>
      </c>
      <c r="BS245" s="62">
        <v>10.46510370006664</v>
      </c>
      <c r="BT245" s="62">
        <v>10.552489012965747</v>
      </c>
      <c r="BU245" s="62">
        <v>10.550804548180595</v>
      </c>
      <c r="BV245" s="62">
        <v>10.38209515912194</v>
      </c>
      <c r="BW245" s="62">
        <v>10.093762282159545</v>
      </c>
      <c r="BX245" s="62">
        <v>9.71930102235311</v>
      </c>
      <c r="BY245" s="62">
        <v>9.476965676433863</v>
      </c>
      <c r="BZ245" s="62">
        <v>9.284750946327224</v>
      </c>
      <c r="CA245" s="62">
        <v>9.023642547387313</v>
      </c>
      <c r="CB245" s="62">
        <v>8.794163012962462</v>
      </c>
      <c r="CC245" s="62">
        <v>8.481772706734462</v>
      </c>
      <c r="CD245" s="62">
        <v>8.105104395488752</v>
      </c>
      <c r="CE245" s="62">
        <v>7.835386157443654</v>
      </c>
      <c r="CF245" s="62">
        <v>7.449745714951381</v>
      </c>
      <c r="CG245" s="62">
        <v>7.1076089534354665</v>
      </c>
      <c r="CH245" s="62">
        <v>6.7820609828874945</v>
      </c>
      <c r="CI245" s="62">
        <v>6.518018533031494</v>
      </c>
      <c r="CJ245" s="62">
        <v>6.308322979774867</v>
      </c>
      <c r="CK245" s="62">
        <v>6.05908124509999</v>
      </c>
      <c r="CL245" s="62">
        <v>5.784207074749692</v>
      </c>
      <c r="CM245" s="62">
        <v>5.556701627093237</v>
      </c>
      <c r="CN245" s="62">
        <v>5.341014246666884</v>
      </c>
      <c r="CO245" s="62">
        <v>5.135249192856921</v>
      </c>
      <c r="CP245" s="62">
        <v>4.950303320422132</v>
      </c>
      <c r="CQ245" s="62">
        <v>4.701719628652519</v>
      </c>
      <c r="CR245" s="62">
        <v>4.481882672633765</v>
      </c>
      <c r="CS245" s="62">
        <v>4.215840234047023</v>
      </c>
      <c r="CT245" s="62">
        <v>4.0289296311596</v>
      </c>
      <c r="CU245" s="62">
        <v>3.8328703568648232</v>
      </c>
      <c r="CV245" s="62">
        <v>3.676863207483148</v>
      </c>
      <c r="CW245" s="62">
        <v>3.6055561630689934</v>
      </c>
      <c r="CX245" s="62">
        <v>3.519965052518908</v>
      </c>
      <c r="CY245" s="62">
        <v>3.4315754093201583</v>
      </c>
      <c r="CZ245" s="62">
        <v>3.382230054553041</v>
      </c>
      <c r="DA245" s="62">
        <v>3.289374955753973</v>
      </c>
      <c r="DB245" s="62">
        <v>3.193615127554144</v>
      </c>
      <c r="DC245" s="62">
        <v>3.1005280931810275</v>
      </c>
      <c r="DD245" s="62">
        <v>3.0639048464006646</v>
      </c>
      <c r="DE245" s="62">
        <v>3.089158108691313</v>
      </c>
      <c r="DF245" s="62">
        <v>3.101645772274027</v>
      </c>
      <c r="DG245" s="62">
        <v>3.1815746191232486</v>
      </c>
      <c r="DH245" s="62">
        <v>3.3211469796921382</v>
      </c>
      <c r="DI245" s="62">
        <v>3.453823240172829</v>
      </c>
      <c r="DJ245" s="62">
        <v>3.5936258125666733</v>
      </c>
      <c r="DK245" s="62">
        <v>3.7547650972048405</v>
      </c>
      <c r="DL245" s="62">
        <v>3.918241133213277</v>
      </c>
      <c r="DM245" s="62">
        <v>4.126530652855242</v>
      </c>
      <c r="DN245" s="62">
        <v>4.317392420138712</v>
      </c>
      <c r="DO245" s="62">
        <v>4.5282736723845884</v>
      </c>
      <c r="DP245" s="62">
        <v>4.676438734972856</v>
      </c>
      <c r="DQ245" s="62">
        <v>4.752348516888796</v>
      </c>
      <c r="DR245" s="62">
        <v>4.870580989739882</v>
      </c>
      <c r="DS245" s="62">
        <v>4.9692045787552885</v>
      </c>
      <c r="DT245" s="62">
        <v>5.040544698355897</v>
      </c>
      <c r="DU245" s="62">
        <v>5.02913308204726</v>
      </c>
      <c r="DV245" s="62">
        <v>5.0382589408875615</v>
      </c>
      <c r="DW245" s="62">
        <v>5.025858106347168</v>
      </c>
      <c r="DX245" s="62">
        <v>4.948789828347269</v>
      </c>
      <c r="DY245" s="62">
        <v>4.844955792636493</v>
      </c>
      <c r="DZ245" s="62">
        <v>4.792769281632217</v>
      </c>
      <c r="EA245" s="62">
        <v>4.697577957794575</v>
      </c>
      <c r="EB245" s="62">
        <v>4.6269376513879115</v>
      </c>
      <c r="EC245" s="62">
        <v>4.5834213475559284</v>
      </c>
      <c r="ED245" s="62">
        <v>4.488390853005983</v>
      </c>
      <c r="EE245" s="62">
        <v>4.359198228741579</v>
      </c>
      <c r="EF245" s="62">
        <v>4.225531507400941</v>
      </c>
      <c r="EG245" s="62">
        <v>4.12636756247518</v>
      </c>
      <c r="EH245" s="62">
        <v>3.968626825143453</v>
      </c>
      <c r="EI245" s="62">
        <v>3.8135157496407497</v>
      </c>
      <c r="EJ245" s="62">
        <v>3.7027537393755474</v>
      </c>
      <c r="EK245" s="62">
        <v>3.606001083880557</v>
      </c>
      <c r="EL245" s="62">
        <v>3.4724291174343294</v>
      </c>
      <c r="EM245" s="62">
        <v>3.3722533055502737</v>
      </c>
      <c r="EN245" s="62">
        <v>3.2566171517785834</v>
      </c>
      <c r="EO245" s="62">
        <v>3.1563550012151373</v>
      </c>
      <c r="EP245" s="62">
        <v>3.043848954781771</v>
      </c>
      <c r="EQ245" s="62">
        <v>3.004782584995304</v>
      </c>
      <c r="ER245" s="62">
        <v>2.9589697361301295</v>
      </c>
      <c r="ES245" s="62">
        <v>2.9395184086108226</v>
      </c>
      <c r="ET245" s="62">
        <v>2.9674095793344786</v>
      </c>
      <c r="EU245" s="62">
        <v>3.016376775203559</v>
      </c>
      <c r="EV245" s="62">
        <v>3.047632084101225</v>
      </c>
      <c r="EW245" s="62">
        <v>3.057109474300456</v>
      </c>
      <c r="EX245" s="62">
        <v>3.101942438083576</v>
      </c>
      <c r="EY245" s="62">
        <v>3.1472192451993006</v>
      </c>
      <c r="EZ245" s="62">
        <v>3.2249103193573965</v>
      </c>
      <c r="FA245" s="62">
        <v>3.316111350359104</v>
      </c>
      <c r="FB245" s="62">
        <v>3.427548639162357</v>
      </c>
      <c r="FC245" s="62">
        <v>3.5232171064251285</v>
      </c>
      <c r="FD245" s="62">
        <v>3.6365184464386644</v>
      </c>
      <c r="FE245" s="62">
        <v>3.7561626723831907</v>
      </c>
      <c r="FF245" s="62">
        <v>3.8621207261288553</v>
      </c>
    </row>
    <row r="246" spans="1:162" ht="12.75">
      <c r="A246" t="s">
        <v>293</v>
      </c>
      <c r="B246" s="62">
        <v>13.98970549157657</v>
      </c>
      <c r="C246" s="62">
        <v>13.54040150976549</v>
      </c>
      <c r="D246" s="62">
        <v>13.000306256890909</v>
      </c>
      <c r="E246" s="62">
        <v>12.502986156259238</v>
      </c>
      <c r="F246" s="62">
        <v>11.985013996098893</v>
      </c>
      <c r="G246" s="62">
        <v>11.465887176424959</v>
      </c>
      <c r="H246" s="62">
        <v>10.998618524618387</v>
      </c>
      <c r="I246" s="62">
        <v>10.447482970505655</v>
      </c>
      <c r="J246" s="62">
        <v>9.943137784014196</v>
      </c>
      <c r="K246" s="62">
        <v>9.505920450186759</v>
      </c>
      <c r="L246" s="62">
        <v>9.01021949150096</v>
      </c>
      <c r="M246" s="62">
        <v>8.69018174972549</v>
      </c>
      <c r="N246" s="62">
        <v>8.32600402453596</v>
      </c>
      <c r="O246" s="62">
        <v>8.003224570086685</v>
      </c>
      <c r="P246" s="62">
        <v>7.761090352880214</v>
      </c>
      <c r="Q246" s="62">
        <v>7.650095871284549</v>
      </c>
      <c r="R246" s="62">
        <v>7.594659457377401</v>
      </c>
      <c r="S246" s="62">
        <v>7.657482695931599</v>
      </c>
      <c r="T246" s="62">
        <v>7.7639623643644216</v>
      </c>
      <c r="U246" s="62">
        <v>7.877919577006543</v>
      </c>
      <c r="V246" s="62">
        <v>8.070311524867625</v>
      </c>
      <c r="W246" s="62">
        <v>8.276379653078973</v>
      </c>
      <c r="X246" s="62">
        <v>8.58903808693329</v>
      </c>
      <c r="Y246" s="62">
        <v>8.847661618676147</v>
      </c>
      <c r="Z246" s="62">
        <v>9.167325360678772</v>
      </c>
      <c r="AA246" s="62">
        <v>9.417050953075474</v>
      </c>
      <c r="AB246" s="62">
        <v>9.713437881664367</v>
      </c>
      <c r="AC246" s="62">
        <v>9.97036291063403</v>
      </c>
      <c r="AD246" s="62">
        <v>10.171767129407693</v>
      </c>
      <c r="AE246" s="62">
        <v>10.30798216664703</v>
      </c>
      <c r="AF246" s="62">
        <v>10.484690100070999</v>
      </c>
      <c r="AG246" s="62">
        <v>10.765426637833727</v>
      </c>
      <c r="AH246" s="62">
        <v>10.98917556996122</v>
      </c>
      <c r="AI246" s="62">
        <v>11.102078164858662</v>
      </c>
      <c r="AJ246" s="62">
        <v>11.350829359960025</v>
      </c>
      <c r="AK246" s="62">
        <v>11.632171010770705</v>
      </c>
      <c r="AL246" s="62">
        <v>12.026929030528722</v>
      </c>
      <c r="AM246" s="62">
        <v>12.407452844165954</v>
      </c>
      <c r="AN246" s="62">
        <v>12.830540194238603</v>
      </c>
      <c r="AO246" s="62">
        <v>13.214587578359014</v>
      </c>
      <c r="AP246" s="62">
        <v>13.554551823243642</v>
      </c>
      <c r="AQ246" s="62">
        <v>13.844023404984334</v>
      </c>
      <c r="AR246" s="62">
        <v>14.138953673928347</v>
      </c>
      <c r="AS246" s="62">
        <v>14.261737102590942</v>
      </c>
      <c r="AT246" s="62">
        <v>14.27885436718619</v>
      </c>
      <c r="AU246" s="62">
        <v>14.40621449912289</v>
      </c>
      <c r="AV246" s="62">
        <v>14.700781610467212</v>
      </c>
      <c r="AW246" s="62">
        <v>14.89834870232288</v>
      </c>
      <c r="AX246" s="62">
        <v>14.916540605617081</v>
      </c>
      <c r="AY246" s="62">
        <v>14.819761793490896</v>
      </c>
      <c r="AZ246" s="62">
        <v>14.585557721665538</v>
      </c>
      <c r="BA246" s="62">
        <v>14.439866095138997</v>
      </c>
      <c r="BB246" s="62">
        <v>14.201374613314272</v>
      </c>
      <c r="BC246" s="62">
        <v>14.005818482557268</v>
      </c>
      <c r="BD246" s="62">
        <v>13.610551322106751</v>
      </c>
      <c r="BE246" s="62">
        <v>13.186239512584608</v>
      </c>
      <c r="BF246" s="62">
        <v>12.89125764357478</v>
      </c>
      <c r="BG246" s="62">
        <v>12.708885115739298</v>
      </c>
      <c r="BH246" s="62">
        <v>12.27887910170366</v>
      </c>
      <c r="BI246" s="62">
        <v>12.28686779455059</v>
      </c>
      <c r="BJ246" s="62">
        <v>12.445601721180234</v>
      </c>
      <c r="BK246" s="62">
        <v>12.809696574584954</v>
      </c>
      <c r="BL246" s="62">
        <v>12.823672974230554</v>
      </c>
      <c r="BM246" s="62">
        <v>12.598393987169851</v>
      </c>
      <c r="BN246" s="62">
        <v>12.47676125945389</v>
      </c>
      <c r="BO246" s="62">
        <v>12.437501442562242</v>
      </c>
      <c r="BP246" s="62">
        <v>12.343181211415777</v>
      </c>
      <c r="BQ246" s="62">
        <v>12.277411771425575</v>
      </c>
      <c r="BR246" s="62">
        <v>12.138666688427406</v>
      </c>
      <c r="BS246" s="62">
        <v>11.98476010239831</v>
      </c>
      <c r="BT246" s="62">
        <v>11.857404885473303</v>
      </c>
      <c r="BU246" s="62">
        <v>11.545263047663807</v>
      </c>
      <c r="BV246" s="62">
        <v>11.185766132102552</v>
      </c>
      <c r="BW246" s="62">
        <v>10.685382701058613</v>
      </c>
      <c r="BX246" s="62">
        <v>10.30336445970679</v>
      </c>
      <c r="BY246" s="62">
        <v>10.009907532986032</v>
      </c>
      <c r="BZ246" s="62">
        <v>9.815683757312684</v>
      </c>
      <c r="CA246" s="62">
        <v>9.588212019503706</v>
      </c>
      <c r="CB246" s="62">
        <v>9.586935612180735</v>
      </c>
      <c r="CC246" s="62">
        <v>9.562852755855616</v>
      </c>
      <c r="CD246" s="62">
        <v>9.547094686557033</v>
      </c>
      <c r="CE246" s="62">
        <v>9.511261182114952</v>
      </c>
      <c r="CF246" s="62">
        <v>9.516970801476626</v>
      </c>
      <c r="CG246" s="62">
        <v>9.317838269588732</v>
      </c>
      <c r="CH246" s="62">
        <v>8.993891907832175</v>
      </c>
      <c r="CI246" s="62">
        <v>8.765481760294076</v>
      </c>
      <c r="CJ246" s="62">
        <v>8.67734915349384</v>
      </c>
      <c r="CK246" s="62">
        <v>8.777805449173139</v>
      </c>
      <c r="CL246" s="62">
        <v>8.810105995079716</v>
      </c>
      <c r="CM246" s="62">
        <v>8.82770386110434</v>
      </c>
      <c r="CN246" s="62">
        <v>8.820056300326856</v>
      </c>
      <c r="CO246" s="62">
        <v>8.831702905717384</v>
      </c>
      <c r="CP246" s="62">
        <v>8.964791473480416</v>
      </c>
      <c r="CQ246" s="62">
        <v>8.828204586603752</v>
      </c>
      <c r="CR246" s="62">
        <v>8.5237821454903</v>
      </c>
      <c r="CS246" s="62">
        <v>8.193487028506713</v>
      </c>
      <c r="CT246" s="62">
        <v>7.889198496320376</v>
      </c>
      <c r="CU246" s="62">
        <v>7.584305009382742</v>
      </c>
      <c r="CV246" s="62">
        <v>7.357918842199914</v>
      </c>
      <c r="CW246" s="62">
        <v>7.126309663975778</v>
      </c>
      <c r="CX246" s="62">
        <v>6.917600237489361</v>
      </c>
      <c r="CY246" s="62">
        <v>6.704333657786208</v>
      </c>
      <c r="CZ246" s="62">
        <v>6.5765361294339355</v>
      </c>
      <c r="DA246" s="62">
        <v>6.46533896397792</v>
      </c>
      <c r="DB246" s="62">
        <v>6.247926005730761</v>
      </c>
      <c r="DC246" s="62">
        <v>6.154504553213587</v>
      </c>
      <c r="DD246" s="62">
        <v>6.104771381678355</v>
      </c>
      <c r="DE246" s="62">
        <v>6.1581540786506155</v>
      </c>
      <c r="DF246" s="62">
        <v>6.203570394367791</v>
      </c>
      <c r="DG246" s="62">
        <v>6.356253288334787</v>
      </c>
      <c r="DH246" s="62">
        <v>6.651579465585229</v>
      </c>
      <c r="DI246" s="62">
        <v>6.966741631884191</v>
      </c>
      <c r="DJ246" s="62">
        <v>7.28433521614727</v>
      </c>
      <c r="DK246" s="62">
        <v>7.6041053286202525</v>
      </c>
      <c r="DL246" s="62">
        <v>7.836811615064857</v>
      </c>
      <c r="DM246" s="62">
        <v>8.065085498564784</v>
      </c>
      <c r="DN246" s="62">
        <v>8.24178050752137</v>
      </c>
      <c r="DO246" s="62">
        <v>8.490316991377027</v>
      </c>
      <c r="DP246" s="62">
        <v>8.652407852439863</v>
      </c>
      <c r="DQ246" s="62">
        <v>8.901488214966767</v>
      </c>
      <c r="DR246" s="62">
        <v>9.237578733530745</v>
      </c>
      <c r="DS246" s="62">
        <v>9.391268119880015</v>
      </c>
      <c r="DT246" s="62">
        <v>9.505382014896071</v>
      </c>
      <c r="DU246" s="62">
        <v>9.595725097789272</v>
      </c>
      <c r="DV246" s="62">
        <v>9.680793124156967</v>
      </c>
      <c r="DW246" s="62">
        <v>9.609224323242264</v>
      </c>
      <c r="DX246" s="62">
        <v>9.570443045522934</v>
      </c>
      <c r="DY246" s="62">
        <v>9.443120762149977</v>
      </c>
      <c r="DZ246" s="62">
        <v>9.335030240615772</v>
      </c>
      <c r="EA246" s="62">
        <v>9.203430556973109</v>
      </c>
      <c r="EB246" s="62">
        <v>9.130387831034113</v>
      </c>
      <c r="EC246" s="62">
        <v>8.8603960729011</v>
      </c>
      <c r="ED246" s="62">
        <v>8.513438782093656</v>
      </c>
      <c r="EE246" s="62">
        <v>8.23585714715166</v>
      </c>
      <c r="EF246" s="62">
        <v>7.9105097229365136</v>
      </c>
      <c r="EG246" s="62">
        <v>7.533556846347658</v>
      </c>
      <c r="EH246" s="62">
        <v>7.18351432983622</v>
      </c>
      <c r="EI246" s="62">
        <v>6.932223677020438</v>
      </c>
      <c r="EJ246" s="62">
        <v>6.672549546912214</v>
      </c>
      <c r="EK246" s="62">
        <v>6.456090847991164</v>
      </c>
      <c r="EL246" s="62">
        <v>6.276104250805569</v>
      </c>
      <c r="EM246" s="62">
        <v>6.0824851888573415</v>
      </c>
      <c r="EN246" s="62">
        <v>5.907971657624377</v>
      </c>
      <c r="EO246" s="62">
        <v>5.7430110397335845</v>
      </c>
      <c r="EP246" s="62">
        <v>5.539793498840701</v>
      </c>
      <c r="EQ246" s="62">
        <v>5.501513886238442</v>
      </c>
      <c r="ER246" s="62">
        <v>5.506744340976351</v>
      </c>
      <c r="ES246" s="62">
        <v>5.583343229219203</v>
      </c>
      <c r="ET246" s="62">
        <v>5.610713087616285</v>
      </c>
      <c r="EU246" s="62">
        <v>5.672780529880793</v>
      </c>
      <c r="EV246" s="62">
        <v>5.707329993785301</v>
      </c>
      <c r="EW246" s="62">
        <v>5.805656048837659</v>
      </c>
      <c r="EX246" s="62">
        <v>5.886732061923097</v>
      </c>
      <c r="EY246" s="62">
        <v>5.988597520149564</v>
      </c>
      <c r="EZ246" s="62">
        <v>6.1238844709575835</v>
      </c>
      <c r="FA246" s="62">
        <v>6.2925619536594555</v>
      </c>
      <c r="FB246" s="62">
        <v>6.511003469846997</v>
      </c>
      <c r="FC246" s="62">
        <v>6.615709555635931</v>
      </c>
      <c r="FD246" s="62">
        <v>6.720289070989168</v>
      </c>
      <c r="FE246" s="62">
        <v>6.831054385206947</v>
      </c>
      <c r="FF246" s="62">
        <v>6.990906148082915</v>
      </c>
    </row>
    <row r="247" spans="1:162" ht="12.75">
      <c r="A247" s="63" t="s">
        <v>294</v>
      </c>
      <c r="B247" s="62">
        <v>9.260827031452227</v>
      </c>
      <c r="C247" s="62">
        <v>8.88058756481467</v>
      </c>
      <c r="D247" s="62">
        <v>8.551723153783213</v>
      </c>
      <c r="E247" s="62">
        <v>8.263619076605684</v>
      </c>
      <c r="F247" s="62">
        <v>8.013819875937818</v>
      </c>
      <c r="G247" s="62">
        <v>7.7649656635108295</v>
      </c>
      <c r="H247" s="62">
        <v>7.558865901094419</v>
      </c>
      <c r="I247" s="62">
        <v>7.331605399588219</v>
      </c>
      <c r="J247" s="62">
        <v>7.149827467502628</v>
      </c>
      <c r="K247" s="62">
        <v>6.957586040812241</v>
      </c>
      <c r="L247" s="62">
        <v>6.853091768940982</v>
      </c>
      <c r="M247" s="62">
        <v>6.752378097622898</v>
      </c>
      <c r="N247" s="62">
        <v>6.694090760858817</v>
      </c>
      <c r="O247" s="62">
        <v>6.67908024178703</v>
      </c>
      <c r="P247" s="62">
        <v>6.708510422967936</v>
      </c>
      <c r="Q247" s="62">
        <v>6.751205289707113</v>
      </c>
      <c r="R247" s="62">
        <v>6.779235167373616</v>
      </c>
      <c r="S247" s="62">
        <v>6.829964743991076</v>
      </c>
      <c r="T247" s="62">
        <v>6.873442405154264</v>
      </c>
      <c r="U247" s="62">
        <v>6.915305818268962</v>
      </c>
      <c r="V247" s="62">
        <v>6.965328522623962</v>
      </c>
      <c r="W247" s="62">
        <v>7.151802681060265</v>
      </c>
      <c r="X247" s="62">
        <v>7.369599167311164</v>
      </c>
      <c r="Y247" s="62">
        <v>7.614836331245972</v>
      </c>
      <c r="Z247" s="62">
        <v>7.858686312208387</v>
      </c>
      <c r="AA247" s="62">
        <v>8.085660207692749</v>
      </c>
      <c r="AB247" s="62">
        <v>8.256174247826603</v>
      </c>
      <c r="AC247" s="62">
        <v>8.369268677760468</v>
      </c>
      <c r="AD247" s="62">
        <v>8.477697141237067</v>
      </c>
      <c r="AE247" s="62">
        <v>8.604483554731562</v>
      </c>
      <c r="AF247" s="62">
        <v>8.766861160355042</v>
      </c>
      <c r="AG247" s="62">
        <v>9.01527590235323</v>
      </c>
      <c r="AH247" s="62">
        <v>9.206533593548837</v>
      </c>
      <c r="AI247" s="62">
        <v>9.325979109848488</v>
      </c>
      <c r="AJ247" s="62">
        <v>9.554473539141567</v>
      </c>
      <c r="AK247" s="62">
        <v>9.870018373359036</v>
      </c>
      <c r="AL247" s="62">
        <v>10.197532203120424</v>
      </c>
      <c r="AM247" s="62">
        <v>10.532336636824875</v>
      </c>
      <c r="AN247" s="62">
        <v>10.831378921406973</v>
      </c>
      <c r="AO247" s="62">
        <v>11.194361848896785</v>
      </c>
      <c r="AP247" s="62">
        <v>11.562077820949648</v>
      </c>
      <c r="AQ247" s="62">
        <v>11.837034426640864</v>
      </c>
      <c r="AR247" s="62">
        <v>12.088856790258108</v>
      </c>
      <c r="AS247" s="62">
        <v>12.35040344954063</v>
      </c>
      <c r="AT247" s="62">
        <v>12.620458515747387</v>
      </c>
      <c r="AU247" s="62">
        <v>12.85413289335458</v>
      </c>
      <c r="AV247" s="62">
        <v>12.96944310888617</v>
      </c>
      <c r="AW247" s="62">
        <v>12.929907522706097</v>
      </c>
      <c r="AX247" s="62">
        <v>12.935843640140575</v>
      </c>
      <c r="AY247" s="62">
        <v>12.927733093552206</v>
      </c>
      <c r="AZ247" s="62">
        <v>12.831822636478227</v>
      </c>
      <c r="BA247" s="62">
        <v>12.619093543096776</v>
      </c>
      <c r="BB247" s="62">
        <v>12.41036534783074</v>
      </c>
      <c r="BC247" s="62">
        <v>12.262637672579876</v>
      </c>
      <c r="BD247" s="62">
        <v>12.081911630322965</v>
      </c>
      <c r="BE247" s="62">
        <v>11.983430413726838</v>
      </c>
      <c r="BF247" s="62">
        <v>11.850599552297483</v>
      </c>
      <c r="BG247" s="62">
        <v>11.757202397466282</v>
      </c>
      <c r="BH247" s="62">
        <v>11.633144719557906</v>
      </c>
      <c r="BI247" s="62">
        <v>11.538954366484786</v>
      </c>
      <c r="BJ247" s="62">
        <v>11.541579647435817</v>
      </c>
      <c r="BK247" s="62">
        <v>11.552324258010012</v>
      </c>
      <c r="BL247" s="62">
        <v>11.542515570782749</v>
      </c>
      <c r="BM247" s="62">
        <v>11.572391257322243</v>
      </c>
      <c r="BN247" s="62">
        <v>11.507434174723263</v>
      </c>
      <c r="BO247" s="62">
        <v>11.468386063669769</v>
      </c>
      <c r="BP247" s="62">
        <v>11.413336270335071</v>
      </c>
      <c r="BQ247" s="62">
        <v>11.24661367144333</v>
      </c>
      <c r="BR247" s="62">
        <v>11.086422739188336</v>
      </c>
      <c r="BS247" s="62">
        <v>10.903096822123905</v>
      </c>
      <c r="BT247" s="62">
        <v>10.728691455188086</v>
      </c>
      <c r="BU247" s="62">
        <v>10.574627946695072</v>
      </c>
      <c r="BV247" s="62">
        <v>10.285127645401623</v>
      </c>
      <c r="BW247" s="62">
        <v>9.858692409951423</v>
      </c>
      <c r="BX247" s="62">
        <v>9.516564832583544</v>
      </c>
      <c r="BY247" s="62">
        <v>9.220603797198718</v>
      </c>
      <c r="BZ247" s="62">
        <v>9.060263348234383</v>
      </c>
      <c r="CA247" s="62">
        <v>8.875198244126201</v>
      </c>
      <c r="CB247" s="62">
        <v>8.704388993459697</v>
      </c>
      <c r="CC247" s="62">
        <v>8.420814199852797</v>
      </c>
      <c r="CD247" s="62">
        <v>8.16177418568285</v>
      </c>
      <c r="CE247" s="62">
        <v>7.951543833803345</v>
      </c>
      <c r="CF247" s="62">
        <v>7.663330222440489</v>
      </c>
      <c r="CG247" s="62">
        <v>7.3933879849574815</v>
      </c>
      <c r="CH247" s="62">
        <v>7.073260151790978</v>
      </c>
      <c r="CI247" s="62">
        <v>6.87355874245175</v>
      </c>
      <c r="CJ247" s="62">
        <v>6.719439824405502</v>
      </c>
      <c r="CK247" s="62">
        <v>6.573942623095522</v>
      </c>
      <c r="CL247" s="62">
        <v>6.394935532999514</v>
      </c>
      <c r="CM247" s="62">
        <v>6.228686857970864</v>
      </c>
      <c r="CN247" s="62">
        <v>6.07659338783722</v>
      </c>
      <c r="CO247" s="62">
        <v>5.9682106488234945</v>
      </c>
      <c r="CP247" s="62">
        <v>5.843901851679559</v>
      </c>
      <c r="CQ247" s="62">
        <v>5.650575304929602</v>
      </c>
      <c r="CR247" s="62">
        <v>5.526455868005306</v>
      </c>
      <c r="CS247" s="62">
        <v>5.36012002803244</v>
      </c>
      <c r="CT247" s="62">
        <v>5.268376090550542</v>
      </c>
      <c r="CU247" s="62">
        <v>5.140956143576023</v>
      </c>
      <c r="CV247" s="62">
        <v>5.0274456070096045</v>
      </c>
      <c r="CW247" s="62">
        <v>4.961861039319289</v>
      </c>
      <c r="CX247" s="62">
        <v>4.897803871341234</v>
      </c>
      <c r="CY247" s="62">
        <v>4.814910954157965</v>
      </c>
      <c r="CZ247" s="62">
        <v>4.778332716143544</v>
      </c>
      <c r="DA247" s="62">
        <v>4.735031211442686</v>
      </c>
      <c r="DB247" s="62">
        <v>4.670295362455868</v>
      </c>
      <c r="DC247" s="62">
        <v>4.6302708027707915</v>
      </c>
      <c r="DD247" s="62">
        <v>4.583672611319751</v>
      </c>
      <c r="DE247" s="62">
        <v>4.6158746304679354</v>
      </c>
      <c r="DF247" s="62">
        <v>4.602834985530957</v>
      </c>
      <c r="DG247" s="62">
        <v>4.681281162948812</v>
      </c>
      <c r="DH247" s="62">
        <v>4.831519256424706</v>
      </c>
      <c r="DI247" s="62">
        <v>5.021493938752713</v>
      </c>
      <c r="DJ247" s="62">
        <v>5.205814977474533</v>
      </c>
      <c r="DK247" s="62">
        <v>5.426794585913804</v>
      </c>
      <c r="DL247" s="62">
        <v>5.629798751995927</v>
      </c>
      <c r="DM247" s="62">
        <v>5.908347655901701</v>
      </c>
      <c r="DN247" s="62">
        <v>6.2031733622571075</v>
      </c>
      <c r="DO247" s="62">
        <v>6.539214636098772</v>
      </c>
      <c r="DP247" s="62">
        <v>6.819139230643542</v>
      </c>
      <c r="DQ247" s="62">
        <v>7.096096426793559</v>
      </c>
      <c r="DR247" s="62">
        <v>7.379513552304395</v>
      </c>
      <c r="DS247" s="62">
        <v>7.550325564257541</v>
      </c>
      <c r="DT247" s="62">
        <v>7.675153630857309</v>
      </c>
      <c r="DU247" s="62">
        <v>7.707811201779735</v>
      </c>
      <c r="DV247" s="62">
        <v>7.794376335846802</v>
      </c>
      <c r="DW247" s="62">
        <v>7.797061046910841</v>
      </c>
      <c r="DX247" s="62">
        <v>7.747282687377265</v>
      </c>
      <c r="DY247" s="62">
        <v>7.617318574547795</v>
      </c>
      <c r="DZ247" s="62">
        <v>7.496356675405777</v>
      </c>
      <c r="EA247" s="62">
        <v>7.337875910367674</v>
      </c>
      <c r="EB247" s="62">
        <v>7.122672343648645</v>
      </c>
      <c r="EC247" s="62">
        <v>6.872780555479714</v>
      </c>
      <c r="ED247" s="62">
        <v>6.593756730783993</v>
      </c>
      <c r="EE247" s="62">
        <v>6.38386030102497</v>
      </c>
      <c r="EF247" s="62">
        <v>6.177576417354753</v>
      </c>
      <c r="EG247" s="62">
        <v>5.977233854989891</v>
      </c>
      <c r="EH247" s="62">
        <v>5.727560402468312</v>
      </c>
      <c r="EI247" s="62">
        <v>5.516807520025104</v>
      </c>
      <c r="EJ247" s="62">
        <v>5.357361246043301</v>
      </c>
      <c r="EK247" s="62">
        <v>5.203741878998634</v>
      </c>
      <c r="EL247" s="62">
        <v>5.0241742966814575</v>
      </c>
      <c r="EM247" s="62">
        <v>4.848503480494101</v>
      </c>
      <c r="EN247" s="62">
        <v>4.759132329361963</v>
      </c>
      <c r="EO247" s="62">
        <v>4.679514429461523</v>
      </c>
      <c r="EP247" s="62">
        <v>4.60658655583203</v>
      </c>
      <c r="EQ247" s="62">
        <v>4.5963628447486355</v>
      </c>
      <c r="ER247" s="62">
        <v>4.56543826540131</v>
      </c>
      <c r="ES247" s="62">
        <v>4.561792310993502</v>
      </c>
      <c r="ET247" s="62">
        <v>4.555555935688418</v>
      </c>
      <c r="EU247" s="62">
        <v>4.585696483231354</v>
      </c>
      <c r="EV247" s="62">
        <v>4.6163792512646316</v>
      </c>
      <c r="EW247" s="62">
        <v>4.643293492246299</v>
      </c>
      <c r="EX247" s="62">
        <v>4.714330692276243</v>
      </c>
      <c r="EY247" s="62">
        <v>4.804551168040348</v>
      </c>
      <c r="EZ247" s="62">
        <v>4.922485445580413</v>
      </c>
      <c r="FA247" s="62">
        <v>5.039315822745408</v>
      </c>
      <c r="FB247" s="62">
        <v>5.175795241455268</v>
      </c>
      <c r="FC247" s="62">
        <v>5.2739147692155335</v>
      </c>
      <c r="FD247" s="62">
        <v>5.385202511106328</v>
      </c>
      <c r="FE247" s="62">
        <v>5.483645947242767</v>
      </c>
      <c r="FF247" s="62">
        <v>5.557073869706098</v>
      </c>
    </row>
    <row r="248" spans="1:162" ht="12.75">
      <c r="A248" s="63" t="s">
        <v>295</v>
      </c>
      <c r="B248" s="62">
        <v>5.968119015696419</v>
      </c>
      <c r="C248" s="62">
        <v>5.739282090646738</v>
      </c>
      <c r="D248" s="62">
        <v>5.53324331054829</v>
      </c>
      <c r="E248" s="62">
        <v>5.3606594757070205</v>
      </c>
      <c r="F248" s="62">
        <v>5.203591474772174</v>
      </c>
      <c r="G248" s="62">
        <v>5.059154543336996</v>
      </c>
      <c r="H248" s="62">
        <v>4.920651822992865</v>
      </c>
      <c r="I248" s="62">
        <v>4.792096755032025</v>
      </c>
      <c r="J248" s="62">
        <v>4.679935484834325</v>
      </c>
      <c r="K248" s="62">
        <v>4.547692058095242</v>
      </c>
      <c r="L248" s="62">
        <v>4.464150795861711</v>
      </c>
      <c r="M248" s="62">
        <v>4.388754257237388</v>
      </c>
      <c r="N248" s="62">
        <v>4.33132468985488</v>
      </c>
      <c r="O248" s="62">
        <v>4.297272228707716</v>
      </c>
      <c r="P248" s="62">
        <v>4.28155051266052</v>
      </c>
      <c r="Q248" s="62">
        <v>4.293525067443097</v>
      </c>
      <c r="R248" s="62">
        <v>4.29714022517075</v>
      </c>
      <c r="S248" s="62">
        <v>4.297856150473489</v>
      </c>
      <c r="T248" s="62">
        <v>4.337115212155989</v>
      </c>
      <c r="U248" s="62">
        <v>4.353687769964769</v>
      </c>
      <c r="V248" s="62">
        <v>4.366383870996503</v>
      </c>
      <c r="W248" s="62">
        <v>4.44633727517832</v>
      </c>
      <c r="X248" s="62">
        <v>4.543622585611939</v>
      </c>
      <c r="Y248" s="62">
        <v>4.694463830923639</v>
      </c>
      <c r="Z248" s="62">
        <v>4.867645641386008</v>
      </c>
      <c r="AA248" s="62">
        <v>5.067743107272947</v>
      </c>
      <c r="AB248" s="62">
        <v>5.272143956849367</v>
      </c>
      <c r="AC248" s="62">
        <v>5.532511449627208</v>
      </c>
      <c r="AD248" s="62">
        <v>5.719651189530855</v>
      </c>
      <c r="AE248" s="62">
        <v>5.966303122559644</v>
      </c>
      <c r="AF248" s="62">
        <v>6.186391402127904</v>
      </c>
      <c r="AG248" s="62">
        <v>6.497240505502936</v>
      </c>
      <c r="AH248" s="62">
        <v>6.777783977143103</v>
      </c>
      <c r="AI248" s="62">
        <v>7.050099005873423</v>
      </c>
      <c r="AJ248" s="62">
        <v>7.382612296225194</v>
      </c>
      <c r="AK248" s="62">
        <v>7.727330974811633</v>
      </c>
      <c r="AL248" s="62">
        <v>8.06043876602372</v>
      </c>
      <c r="AM248" s="62">
        <v>8.27754305596455</v>
      </c>
      <c r="AN248" s="62">
        <v>8.479555750231436</v>
      </c>
      <c r="AO248" s="62">
        <v>8.657291339792545</v>
      </c>
      <c r="AP248" s="62">
        <v>8.839875063178427</v>
      </c>
      <c r="AQ248" s="62">
        <v>8.920336660305434</v>
      </c>
      <c r="AR248" s="62">
        <v>9.013546589000518</v>
      </c>
      <c r="AS248" s="62">
        <v>9.129152160287678</v>
      </c>
      <c r="AT248" s="62">
        <v>9.3108397093697</v>
      </c>
      <c r="AU248" s="62">
        <v>9.437503072439904</v>
      </c>
      <c r="AV248" s="62">
        <v>9.611411684072529</v>
      </c>
      <c r="AW248" s="62">
        <v>9.716507475897421</v>
      </c>
      <c r="AX248" s="62">
        <v>9.777580016069518</v>
      </c>
      <c r="AY248" s="62">
        <v>9.852094280495589</v>
      </c>
      <c r="AZ248" s="62">
        <v>9.860855545191935</v>
      </c>
      <c r="BA248" s="62">
        <v>9.766773124390788</v>
      </c>
      <c r="BB248" s="62">
        <v>9.716422801885917</v>
      </c>
      <c r="BC248" s="62">
        <v>9.726399008742426</v>
      </c>
      <c r="BD248" s="62">
        <v>9.620221261581007</v>
      </c>
      <c r="BE248" s="62">
        <v>9.381717369961942</v>
      </c>
      <c r="BF248" s="62">
        <v>9.133710603948156</v>
      </c>
      <c r="BG248" s="62">
        <v>8.925696022598869</v>
      </c>
      <c r="BH248" s="62">
        <v>8.680041608418392</v>
      </c>
      <c r="BI248" s="62">
        <v>8.470476747991464</v>
      </c>
      <c r="BJ248" s="62">
        <v>8.31126240786473</v>
      </c>
      <c r="BK248" s="62">
        <v>8.244688880071552</v>
      </c>
      <c r="BL248" s="62">
        <v>8.178289197566583</v>
      </c>
      <c r="BM248" s="62">
        <v>8.079318041917242</v>
      </c>
      <c r="BN248" s="62">
        <v>7.964009732908077</v>
      </c>
      <c r="BO248" s="62">
        <v>7.812707583368696</v>
      </c>
      <c r="BP248" s="62">
        <v>7.776676255968428</v>
      </c>
      <c r="BQ248" s="62">
        <v>7.7688419160536215</v>
      </c>
      <c r="BR248" s="62">
        <v>7.7275884748538415</v>
      </c>
      <c r="BS248" s="62">
        <v>7.668180335711864</v>
      </c>
      <c r="BT248" s="62">
        <v>7.6018838490077485</v>
      </c>
      <c r="BU248" s="62">
        <v>7.496530538788169</v>
      </c>
      <c r="BV248" s="62">
        <v>7.3660963200383405</v>
      </c>
      <c r="BW248" s="62">
        <v>7.162682772793648</v>
      </c>
      <c r="BX248" s="62">
        <v>6.995148596406211</v>
      </c>
      <c r="BY248" s="62">
        <v>6.924897296209511</v>
      </c>
      <c r="BZ248" s="62">
        <v>6.859562102824531</v>
      </c>
      <c r="CA248" s="62">
        <v>6.774092444789718</v>
      </c>
      <c r="CB248" s="62">
        <v>6.686963392454559</v>
      </c>
      <c r="CC248" s="62">
        <v>6.5603949206831595</v>
      </c>
      <c r="CD248" s="62">
        <v>6.41473327246679</v>
      </c>
      <c r="CE248" s="62">
        <v>6.344565892198347</v>
      </c>
      <c r="CF248" s="62">
        <v>6.1685706468716885</v>
      </c>
      <c r="CG248" s="62">
        <v>6.061845516862422</v>
      </c>
      <c r="CH248" s="62">
        <v>5.99530040448965</v>
      </c>
      <c r="CI248" s="62">
        <v>5.88481140531232</v>
      </c>
      <c r="CJ248" s="62">
        <v>5.781428957177191</v>
      </c>
      <c r="CK248" s="62">
        <v>5.632569213402223</v>
      </c>
      <c r="CL248" s="62">
        <v>5.524479002228756</v>
      </c>
      <c r="CM248" s="62">
        <v>5.471546074648855</v>
      </c>
      <c r="CN248" s="62">
        <v>5.388903792393944</v>
      </c>
      <c r="CO248" s="62">
        <v>5.338826841305345</v>
      </c>
      <c r="CP248" s="62">
        <v>5.284119585615591</v>
      </c>
      <c r="CQ248" s="62">
        <v>5.183732473400588</v>
      </c>
      <c r="CR248" s="62">
        <v>5.059973857030317</v>
      </c>
      <c r="CS248" s="62">
        <v>4.85824904313799</v>
      </c>
      <c r="CT248" s="62">
        <v>4.659846264470912</v>
      </c>
      <c r="CU248" s="62">
        <v>4.506446915016309</v>
      </c>
      <c r="CV248" s="62">
        <v>4.356095496843565</v>
      </c>
      <c r="CW248" s="62">
        <v>4.2605735629872274</v>
      </c>
      <c r="CX248" s="62">
        <v>4.163844743229372</v>
      </c>
      <c r="CY248" s="62">
        <v>4.076122478726337</v>
      </c>
      <c r="CZ248" s="62">
        <v>4.046110798739264</v>
      </c>
      <c r="DA248" s="62">
        <v>3.979680271914546</v>
      </c>
      <c r="DB248" s="62">
        <v>3.8794161053379406</v>
      </c>
      <c r="DC248" s="62">
        <v>3.7655647213623613</v>
      </c>
      <c r="DD248" s="62">
        <v>3.707828855967227</v>
      </c>
      <c r="DE248" s="62">
        <v>3.7280371684917206</v>
      </c>
      <c r="DF248" s="62">
        <v>3.7323371748853247</v>
      </c>
      <c r="DG248" s="62">
        <v>3.821271823004526</v>
      </c>
      <c r="DH248" s="62">
        <v>3.9227104097866157</v>
      </c>
      <c r="DI248" s="62">
        <v>4.024441435041747</v>
      </c>
      <c r="DJ248" s="62">
        <v>4.090358131542257</v>
      </c>
      <c r="DK248" s="62">
        <v>4.1501495818560565</v>
      </c>
      <c r="DL248" s="62">
        <v>4.216986170988226</v>
      </c>
      <c r="DM248" s="62">
        <v>4.385433147873587</v>
      </c>
      <c r="DN248" s="62">
        <v>4.579071647275245</v>
      </c>
      <c r="DO248" s="62">
        <v>4.802189062866582</v>
      </c>
      <c r="DP248" s="62">
        <v>4.982837656962047</v>
      </c>
      <c r="DQ248" s="62">
        <v>5.145753943024579</v>
      </c>
      <c r="DR248" s="62">
        <v>5.3668892967872415</v>
      </c>
      <c r="DS248" s="62">
        <v>5.44250791759895</v>
      </c>
      <c r="DT248" s="62">
        <v>5.492856843087093</v>
      </c>
      <c r="DU248" s="62">
        <v>5.562610210432859</v>
      </c>
      <c r="DV248" s="62">
        <v>5.660118882670987</v>
      </c>
      <c r="DW248" s="62">
        <v>5.724329101327091</v>
      </c>
      <c r="DX248" s="62">
        <v>5.745542269830839</v>
      </c>
      <c r="DY248" s="62">
        <v>5.665558072055762</v>
      </c>
      <c r="DZ248" s="62">
        <v>5.656756353270822</v>
      </c>
      <c r="EA248" s="62">
        <v>5.586639182585224</v>
      </c>
      <c r="EB248" s="62">
        <v>5.575623497577297</v>
      </c>
      <c r="EC248" s="62">
        <v>5.503776338482123</v>
      </c>
      <c r="ED248" s="62">
        <v>5.349811664141336</v>
      </c>
      <c r="EE248" s="62">
        <v>5.251932112310606</v>
      </c>
      <c r="EF248" s="62">
        <v>5.176987061458569</v>
      </c>
      <c r="EG248" s="62">
        <v>5.022432253400028</v>
      </c>
      <c r="EH248" s="62">
        <v>4.863579720669029</v>
      </c>
      <c r="EI248" s="62">
        <v>4.721917450115639</v>
      </c>
      <c r="EJ248" s="62">
        <v>4.5885435884355585</v>
      </c>
      <c r="EK248" s="62">
        <v>4.470349687100978</v>
      </c>
      <c r="EL248" s="62">
        <v>4.301779340140631</v>
      </c>
      <c r="EM248" s="62">
        <v>4.189150741665917</v>
      </c>
      <c r="EN248" s="62">
        <v>4.055411191079334</v>
      </c>
      <c r="EO248" s="62">
        <v>3.9482416883508322</v>
      </c>
      <c r="EP248" s="62">
        <v>3.8571213158482833</v>
      </c>
      <c r="EQ248" s="62">
        <v>3.846084880198237</v>
      </c>
      <c r="ER248" s="62">
        <v>3.8556142638574045</v>
      </c>
      <c r="ES248" s="62">
        <v>3.9231834563634913</v>
      </c>
      <c r="ET248" s="62">
        <v>4.006713492287006</v>
      </c>
      <c r="EU248" s="62">
        <v>4.114374140728466</v>
      </c>
      <c r="EV248" s="62">
        <v>4.215026240663519</v>
      </c>
      <c r="EW248" s="62">
        <v>4.330045788452442</v>
      </c>
      <c r="EX248" s="62">
        <v>4.448634246012358</v>
      </c>
      <c r="EY248" s="62">
        <v>4.546027754254381</v>
      </c>
      <c r="EZ248" s="62">
        <v>4.676306526782076</v>
      </c>
      <c r="FA248" s="62">
        <v>4.815149921471533</v>
      </c>
      <c r="FB248" s="62">
        <v>4.922120447256641</v>
      </c>
      <c r="FC248" s="62">
        <v>4.960987275340707</v>
      </c>
      <c r="FD248" s="62">
        <v>4.995567820610803</v>
      </c>
      <c r="FE248" s="62">
        <v>5.048974959855422</v>
      </c>
      <c r="FF248" s="62">
        <v>5.098395123612985</v>
      </c>
    </row>
    <row r="249" spans="1:162" ht="12.75">
      <c r="A249" s="63" t="s">
        <v>235</v>
      </c>
      <c r="B249" s="62">
        <v>6.486503573464902</v>
      </c>
      <c r="C249" s="62">
        <v>6.284450345982315</v>
      </c>
      <c r="D249" s="62">
        <v>6.146177235538231</v>
      </c>
      <c r="E249" s="62">
        <v>6.0134351999139755</v>
      </c>
      <c r="F249" s="62">
        <v>5.883424994713916</v>
      </c>
      <c r="G249" s="62">
        <v>5.766710721151662</v>
      </c>
      <c r="H249" s="62">
        <v>5.6277679790762205</v>
      </c>
      <c r="I249" s="62">
        <v>5.460834368080348</v>
      </c>
      <c r="J249" s="62">
        <v>5.238319673879404</v>
      </c>
      <c r="K249" s="62">
        <v>5.045368269155802</v>
      </c>
      <c r="L249" s="62">
        <v>4.865480764508553</v>
      </c>
      <c r="M249" s="62">
        <v>4.702312231705563</v>
      </c>
      <c r="N249" s="62">
        <v>4.591084600195928</v>
      </c>
      <c r="O249" s="62">
        <v>4.482181845439045</v>
      </c>
      <c r="P249" s="62">
        <v>4.386813617812377</v>
      </c>
      <c r="Q249" s="62">
        <v>4.359752650141037</v>
      </c>
      <c r="R249" s="62">
        <v>4.351788694881621</v>
      </c>
      <c r="S249" s="62">
        <v>4.3622224428845895</v>
      </c>
      <c r="T249" s="62">
        <v>4.382696554605777</v>
      </c>
      <c r="U249" s="62">
        <v>4.431677686137065</v>
      </c>
      <c r="V249" s="62">
        <v>4.508462253704252</v>
      </c>
      <c r="W249" s="62">
        <v>4.727035319320856</v>
      </c>
      <c r="X249" s="62">
        <v>4.946356136774333</v>
      </c>
      <c r="Y249" s="62">
        <v>5.198637902083222</v>
      </c>
      <c r="Z249" s="62">
        <v>5.456288177731918</v>
      </c>
      <c r="AA249" s="62">
        <v>5.775413747115679</v>
      </c>
      <c r="AB249" s="62">
        <v>5.860820339480277</v>
      </c>
      <c r="AC249" s="62">
        <v>5.980078633339292</v>
      </c>
      <c r="AD249" s="62">
        <v>6.073335929366014</v>
      </c>
      <c r="AE249" s="62">
        <v>6.150533533280506</v>
      </c>
      <c r="AF249" s="62">
        <v>6.248344069297967</v>
      </c>
      <c r="AG249" s="62">
        <v>6.442879894966839</v>
      </c>
      <c r="AH249" s="62">
        <v>6.620793902336619</v>
      </c>
      <c r="AI249" s="62">
        <v>6.769051147519349</v>
      </c>
      <c r="AJ249" s="62">
        <v>6.968225856313037</v>
      </c>
      <c r="AK249" s="62">
        <v>7.203856766873238</v>
      </c>
      <c r="AL249" s="62">
        <v>7.3880256346433315</v>
      </c>
      <c r="AM249" s="62">
        <v>7.355692328462948</v>
      </c>
      <c r="AN249" s="62">
        <v>7.392501617745832</v>
      </c>
      <c r="AO249" s="62">
        <v>7.3770930880122725</v>
      </c>
      <c r="AP249" s="62">
        <v>7.411587454137574</v>
      </c>
      <c r="AQ249" s="62">
        <v>7.447193718992982</v>
      </c>
      <c r="AR249" s="62">
        <v>7.477448092065032</v>
      </c>
      <c r="AS249" s="62">
        <v>7.451057933688368</v>
      </c>
      <c r="AT249" s="62">
        <v>7.423448589347938</v>
      </c>
      <c r="AU249" s="62">
        <v>7.533691399826911</v>
      </c>
      <c r="AV249" s="62">
        <v>7.6175135817010435</v>
      </c>
      <c r="AW249" s="62">
        <v>7.669586326166907</v>
      </c>
      <c r="AX249" s="62">
        <v>7.721696932535372</v>
      </c>
      <c r="AY249" s="62">
        <v>7.737728052877642</v>
      </c>
      <c r="AZ249" s="62">
        <v>7.818836246969981</v>
      </c>
      <c r="BA249" s="62">
        <v>7.87023321282454</v>
      </c>
      <c r="BB249" s="62">
        <v>7.893160173902451</v>
      </c>
      <c r="BC249" s="62">
        <v>7.9434280494709775</v>
      </c>
      <c r="BD249" s="62">
        <v>7.9540401456227485</v>
      </c>
      <c r="BE249" s="62">
        <v>7.961414920972665</v>
      </c>
      <c r="BF249" s="62">
        <v>7.966540357398162</v>
      </c>
      <c r="BG249" s="62">
        <v>7.888366287985146</v>
      </c>
      <c r="BH249" s="62">
        <v>7.841474633263935</v>
      </c>
      <c r="BI249" s="62">
        <v>7.64974277635982</v>
      </c>
      <c r="BJ249" s="62">
        <v>7.598090207816413</v>
      </c>
      <c r="BK249" s="62">
        <v>7.689770903663775</v>
      </c>
      <c r="BL249" s="62">
        <v>7.789075462552478</v>
      </c>
      <c r="BM249" s="62">
        <v>7.855123410612269</v>
      </c>
      <c r="BN249" s="62">
        <v>7.877355570493567</v>
      </c>
      <c r="BO249" s="62">
        <v>7.889486355173024</v>
      </c>
      <c r="BP249" s="62">
        <v>7.8776668060542905</v>
      </c>
      <c r="BQ249" s="62">
        <v>7.869982987350565</v>
      </c>
      <c r="BR249" s="62">
        <v>7.847940081508014</v>
      </c>
      <c r="BS249" s="62">
        <v>7.668887221104112</v>
      </c>
      <c r="BT249" s="62">
        <v>7.379391560341471</v>
      </c>
      <c r="BU249" s="62">
        <v>7.1625316242085715</v>
      </c>
      <c r="BV249" s="62">
        <v>6.832923284471888</v>
      </c>
      <c r="BW249" s="62">
        <v>6.545427675812163</v>
      </c>
      <c r="BX249" s="62">
        <v>6.332101404829949</v>
      </c>
      <c r="BY249" s="62">
        <v>6.177670256914021</v>
      </c>
      <c r="BZ249" s="62">
        <v>6.087168490708457</v>
      </c>
      <c r="CA249" s="62">
        <v>5.944033783861983</v>
      </c>
      <c r="CB249" s="62">
        <v>5.831999982889317</v>
      </c>
      <c r="CC249" s="62">
        <v>5.6720002655169495</v>
      </c>
      <c r="CD249" s="62">
        <v>5.4663790909013406</v>
      </c>
      <c r="CE249" s="62">
        <v>5.261861877735686</v>
      </c>
      <c r="CF249" s="62">
        <v>5.01153009622198</v>
      </c>
      <c r="CG249" s="62">
        <v>4.812709919744979</v>
      </c>
      <c r="CH249" s="62">
        <v>4.625952176724198</v>
      </c>
      <c r="CI249" s="62">
        <v>4.488017973484076</v>
      </c>
      <c r="CJ249" s="62">
        <v>4.408896605678741</v>
      </c>
      <c r="CK249" s="62">
        <v>4.339475896332247</v>
      </c>
      <c r="CL249" s="62">
        <v>4.2071897526828765</v>
      </c>
      <c r="CM249" s="62">
        <v>4.147777443617173</v>
      </c>
      <c r="CN249" s="62">
        <v>4.1077790665955005</v>
      </c>
      <c r="CO249" s="62">
        <v>4.02425966833319</v>
      </c>
      <c r="CP249" s="62">
        <v>3.952762457017456</v>
      </c>
      <c r="CQ249" s="62">
        <v>3.806020979827844</v>
      </c>
      <c r="CR249" s="62">
        <v>3.737507418611317</v>
      </c>
      <c r="CS249" s="62">
        <v>3.6523635935663936</v>
      </c>
      <c r="CT249" s="62">
        <v>3.6125136925214414</v>
      </c>
      <c r="CU249" s="62">
        <v>3.500574082618608</v>
      </c>
      <c r="CV249" s="62">
        <v>3.4339209517425733</v>
      </c>
      <c r="CW249" s="62">
        <v>3.411855974187981</v>
      </c>
      <c r="CX249" s="62">
        <v>3.4156486938840867</v>
      </c>
      <c r="CY249" s="62">
        <v>3.3647541945797337</v>
      </c>
      <c r="CZ249" s="62">
        <v>3.3356628603230516</v>
      </c>
      <c r="DA249" s="62">
        <v>3.334384963668952</v>
      </c>
      <c r="DB249" s="62">
        <v>3.295502488985909</v>
      </c>
      <c r="DC249" s="62">
        <v>3.2815975882529203</v>
      </c>
      <c r="DD249" s="62">
        <v>3.270558847094309</v>
      </c>
      <c r="DE249" s="62">
        <v>3.3010337588267107</v>
      </c>
      <c r="DF249" s="62">
        <v>3.327622527813121</v>
      </c>
      <c r="DG249" s="62">
        <v>3.4614255282704813</v>
      </c>
      <c r="DH249" s="62">
        <v>3.6310462956379705</v>
      </c>
      <c r="DI249" s="62">
        <v>3.7829885756692505</v>
      </c>
      <c r="DJ249" s="62">
        <v>3.9360474019263165</v>
      </c>
      <c r="DK249" s="62">
        <v>4.0911209085403</v>
      </c>
      <c r="DL249" s="62">
        <v>4.244981971716234</v>
      </c>
      <c r="DM249" s="62">
        <v>4.44131178476268</v>
      </c>
      <c r="DN249" s="62">
        <v>4.670628703843896</v>
      </c>
      <c r="DO249" s="62">
        <v>4.889058402258883</v>
      </c>
      <c r="DP249" s="62">
        <v>5.038086492064031</v>
      </c>
      <c r="DQ249" s="62">
        <v>5.163337498734457</v>
      </c>
      <c r="DR249" s="62">
        <v>5.261941132320355</v>
      </c>
      <c r="DS249" s="62">
        <v>5.28869420866646</v>
      </c>
      <c r="DT249" s="62">
        <v>5.257060515008853</v>
      </c>
      <c r="DU249" s="62">
        <v>5.206787327312586</v>
      </c>
      <c r="DV249" s="62">
        <v>5.1736968260076335</v>
      </c>
      <c r="DW249" s="62">
        <v>5.148160255377756</v>
      </c>
      <c r="DX249" s="62">
        <v>5.0569078173730455</v>
      </c>
      <c r="DY249" s="62">
        <v>4.902959402920884</v>
      </c>
      <c r="DZ249" s="62">
        <v>4.737544263920181</v>
      </c>
      <c r="EA249" s="62">
        <v>4.5686442772462605</v>
      </c>
      <c r="EB249" s="62">
        <v>4.463180128424852</v>
      </c>
      <c r="EC249" s="62">
        <v>4.319092792478257</v>
      </c>
      <c r="ED249" s="62">
        <v>4.1599926414957125</v>
      </c>
      <c r="EE249" s="62">
        <v>4.034934870748932</v>
      </c>
      <c r="EF249" s="62">
        <v>3.8911089046575786</v>
      </c>
      <c r="EG249" s="62">
        <v>3.773264144994181</v>
      </c>
      <c r="EH249" s="62">
        <v>3.6426840612425053</v>
      </c>
      <c r="EI249" s="62">
        <v>3.5156456280468062</v>
      </c>
      <c r="EJ249" s="62">
        <v>3.420684410027821</v>
      </c>
      <c r="EK249" s="62">
        <v>3.296797131933688</v>
      </c>
      <c r="EL249" s="62">
        <v>3.166452791216694</v>
      </c>
      <c r="EM249" s="62">
        <v>3.0676021817162575</v>
      </c>
      <c r="EN249" s="62">
        <v>2.9678751090869286</v>
      </c>
      <c r="EO249" s="62">
        <v>2.8998105506445846</v>
      </c>
      <c r="EP249" s="62">
        <v>2.8223539137934313</v>
      </c>
      <c r="EQ249" s="62">
        <v>2.809598145287931</v>
      </c>
      <c r="ER249" s="62">
        <v>2.811332653148092</v>
      </c>
      <c r="ES249" s="62">
        <v>2.824048401765768</v>
      </c>
      <c r="ET249" s="62">
        <v>2.85189538762832</v>
      </c>
      <c r="EU249" s="62">
        <v>2.886858081417909</v>
      </c>
      <c r="EV249" s="62">
        <v>2.9125820529605995</v>
      </c>
      <c r="EW249" s="62">
        <v>2.9398692201580943</v>
      </c>
      <c r="EX249" s="62">
        <v>2.981600300855074</v>
      </c>
      <c r="EY249" s="62">
        <v>3.0430548989156034</v>
      </c>
      <c r="EZ249" s="62">
        <v>3.0930022314491254</v>
      </c>
      <c r="FA249" s="62">
        <v>3.140274871492865</v>
      </c>
      <c r="FB249" s="62">
        <v>3.190431011173393</v>
      </c>
      <c r="FC249" s="62">
        <v>3.2038779814627847</v>
      </c>
      <c r="FD249" s="62">
        <v>3.2799747990162493</v>
      </c>
      <c r="FE249" s="62">
        <v>3.3377397526120203</v>
      </c>
      <c r="FF249" s="62">
        <v>3.383797876397318</v>
      </c>
    </row>
    <row r="250" spans="1:162" ht="12.75">
      <c r="A250" s="63" t="s">
        <v>296</v>
      </c>
      <c r="B250" s="62">
        <v>10.075555464240157</v>
      </c>
      <c r="C250" s="62">
        <v>9.664230856278213</v>
      </c>
      <c r="D250" s="62">
        <v>9.27667176373415</v>
      </c>
      <c r="E250" s="62">
        <v>8.928825946590825</v>
      </c>
      <c r="F250" s="62">
        <v>8.614031998409649</v>
      </c>
      <c r="G250" s="62">
        <v>8.31309625101323</v>
      </c>
      <c r="H250" s="62">
        <v>8.038221846746223</v>
      </c>
      <c r="I250" s="62">
        <v>7.740032391156347</v>
      </c>
      <c r="J250" s="62">
        <v>7.453981407751204</v>
      </c>
      <c r="K250" s="62">
        <v>7.226512614807247</v>
      </c>
      <c r="L250" s="62">
        <v>7.071349106511096</v>
      </c>
      <c r="M250" s="62">
        <v>6.935478795583449</v>
      </c>
      <c r="N250" s="62">
        <v>6.801359467134805</v>
      </c>
      <c r="O250" s="62">
        <v>6.7174682405444415</v>
      </c>
      <c r="P250" s="62">
        <v>6.675525305020066</v>
      </c>
      <c r="Q250" s="62">
        <v>6.691089087028566</v>
      </c>
      <c r="R250" s="62">
        <v>6.732289149637364</v>
      </c>
      <c r="S250" s="62">
        <v>6.840730672845133</v>
      </c>
      <c r="T250" s="62">
        <v>6.94099783032604</v>
      </c>
      <c r="U250" s="62">
        <v>7.086058604583048</v>
      </c>
      <c r="V250" s="62">
        <v>7.247510127912282</v>
      </c>
      <c r="W250" s="62">
        <v>7.414479907536517</v>
      </c>
      <c r="X250" s="62">
        <v>7.66258003102849</v>
      </c>
      <c r="Y250" s="62">
        <v>7.926882658736397</v>
      </c>
      <c r="Z250" s="62">
        <v>8.226484737676147</v>
      </c>
      <c r="AA250" s="62">
        <v>8.559438878241773</v>
      </c>
      <c r="AB250" s="62">
        <v>8.879454748895535</v>
      </c>
      <c r="AC250" s="62">
        <v>9.152106444653779</v>
      </c>
      <c r="AD250" s="62">
        <v>9.37038134203319</v>
      </c>
      <c r="AE250" s="62">
        <v>9.551389770030546</v>
      </c>
      <c r="AF250" s="62">
        <v>9.702175434180612</v>
      </c>
      <c r="AG250" s="62">
        <v>9.923591896548333</v>
      </c>
      <c r="AH250" s="62">
        <v>10.111934756146058</v>
      </c>
      <c r="AI250" s="62">
        <v>10.312842475326164</v>
      </c>
      <c r="AJ250" s="62">
        <v>10.30482336506544</v>
      </c>
      <c r="AK250" s="62">
        <v>10.28619009211876</v>
      </c>
      <c r="AL250" s="62">
        <v>10.23464780027686</v>
      </c>
      <c r="AM250" s="62">
        <v>10.124572550013246</v>
      </c>
      <c r="AN250" s="62">
        <v>10.03648635936004</v>
      </c>
      <c r="AO250" s="62">
        <v>9.965686751049645</v>
      </c>
      <c r="AP250" s="62">
        <v>9.96898788341562</v>
      </c>
      <c r="AQ250" s="62">
        <v>10.001752619748126</v>
      </c>
      <c r="AR250" s="62">
        <v>10.091167577620263</v>
      </c>
      <c r="AS250" s="62">
        <v>10.18411725510167</v>
      </c>
      <c r="AT250" s="62">
        <v>10.221062087660865</v>
      </c>
      <c r="AU250" s="62">
        <v>10.23157678468723</v>
      </c>
      <c r="AV250" s="62">
        <v>10.354949897426815</v>
      </c>
      <c r="AW250" s="62">
        <v>10.447294393603235</v>
      </c>
      <c r="AX250" s="62">
        <v>10.565044616182929</v>
      </c>
      <c r="AY250" s="62">
        <v>10.577523051868944</v>
      </c>
      <c r="AZ250" s="62">
        <v>10.608496538183344</v>
      </c>
      <c r="BA250" s="62">
        <v>10.599262318485396</v>
      </c>
      <c r="BB250" s="62">
        <v>10.516106697946073</v>
      </c>
      <c r="BC250" s="62">
        <v>10.446752257129534</v>
      </c>
      <c r="BD250" s="62">
        <v>10.341317673597125</v>
      </c>
      <c r="BE250" s="62">
        <v>10.172325789674536</v>
      </c>
      <c r="BF250" s="62">
        <v>10.050735354340377</v>
      </c>
      <c r="BG250" s="62">
        <v>10.04655750890181</v>
      </c>
      <c r="BH250" s="62">
        <v>10.091159496206688</v>
      </c>
      <c r="BI250" s="62">
        <v>10.193698956255359</v>
      </c>
      <c r="BJ250" s="62">
        <v>10.332821400053776</v>
      </c>
      <c r="BK250" s="62">
        <v>10.583346497773013</v>
      </c>
      <c r="BL250" s="62">
        <v>10.70609243616937</v>
      </c>
      <c r="BM250" s="62">
        <v>10.802836667787197</v>
      </c>
      <c r="BN250" s="62">
        <v>10.901926399853124</v>
      </c>
      <c r="BO250" s="62">
        <v>10.94998196769294</v>
      </c>
      <c r="BP250" s="62">
        <v>10.977788053238802</v>
      </c>
      <c r="BQ250" s="62">
        <v>10.971110191485641</v>
      </c>
      <c r="BR250" s="62">
        <v>10.95581719038664</v>
      </c>
      <c r="BS250" s="62">
        <v>10.828826209673416</v>
      </c>
      <c r="BT250" s="62">
        <v>10.787049677019615</v>
      </c>
      <c r="BU250" s="62">
        <v>10.623971466334728</v>
      </c>
      <c r="BV250" s="62">
        <v>10.349973548562005</v>
      </c>
      <c r="BW250" s="62">
        <v>9.99680848512674</v>
      </c>
      <c r="BX250" s="62">
        <v>9.703503243230546</v>
      </c>
      <c r="BY250" s="62">
        <v>9.435251071200213</v>
      </c>
      <c r="BZ250" s="62">
        <v>9.197576628662441</v>
      </c>
      <c r="CA250" s="62">
        <v>8.963662629844263</v>
      </c>
      <c r="CB250" s="62">
        <v>8.750259692109825</v>
      </c>
      <c r="CC250" s="62">
        <v>8.486068321301726</v>
      </c>
      <c r="CD250" s="62">
        <v>8.206605034585253</v>
      </c>
      <c r="CE250" s="62">
        <v>8.012035255460814</v>
      </c>
      <c r="CF250" s="62">
        <v>7.657138711191539</v>
      </c>
      <c r="CG250" s="62">
        <v>7.37630006410658</v>
      </c>
      <c r="CH250" s="62">
        <v>7.100264693401335</v>
      </c>
      <c r="CI250" s="62">
        <v>6.9128308694587455</v>
      </c>
      <c r="CJ250" s="62">
        <v>6.688296659728953</v>
      </c>
      <c r="CK250" s="62">
        <v>6.474874629764948</v>
      </c>
      <c r="CL250" s="62">
        <v>6.277266658433483</v>
      </c>
      <c r="CM250" s="62">
        <v>6.0938966062567586</v>
      </c>
      <c r="CN250" s="62">
        <v>5.916829904820741</v>
      </c>
      <c r="CO250" s="62">
        <v>5.793970688696377</v>
      </c>
      <c r="CP250" s="62">
        <v>5.677571509727678</v>
      </c>
      <c r="CQ250" s="62">
        <v>5.457781543796897</v>
      </c>
      <c r="CR250" s="62">
        <v>5.256226425330628</v>
      </c>
      <c r="CS250" s="62">
        <v>5.048341653622388</v>
      </c>
      <c r="CT250" s="62">
        <v>4.9103077964390485</v>
      </c>
      <c r="CU250" s="62">
        <v>4.739194715022936</v>
      </c>
      <c r="CV250" s="62">
        <v>4.624024485296766</v>
      </c>
      <c r="CW250" s="62">
        <v>4.575840377684741</v>
      </c>
      <c r="CX250" s="62">
        <v>4.490040582333811</v>
      </c>
      <c r="CY250" s="62">
        <v>4.40314059830794</v>
      </c>
      <c r="CZ250" s="62">
        <v>4.356446403090927</v>
      </c>
      <c r="DA250" s="62">
        <v>4.2593887140573585</v>
      </c>
      <c r="DB250" s="62">
        <v>4.161918486931658</v>
      </c>
      <c r="DC250" s="62">
        <v>4.092971158805621</v>
      </c>
      <c r="DD250" s="62">
        <v>4.078530194990946</v>
      </c>
      <c r="DE250" s="62">
        <v>4.098888412200361</v>
      </c>
      <c r="DF250" s="62">
        <v>4.098410537086946</v>
      </c>
      <c r="DG250" s="62">
        <v>4.170711364636852</v>
      </c>
      <c r="DH250" s="62">
        <v>4.304818227356747</v>
      </c>
      <c r="DI250" s="62">
        <v>4.45694457221423</v>
      </c>
      <c r="DJ250" s="62">
        <v>4.61609328566864</v>
      </c>
      <c r="DK250" s="62">
        <v>4.792528068577511</v>
      </c>
      <c r="DL250" s="62">
        <v>4.951791578507646</v>
      </c>
      <c r="DM250" s="62">
        <v>5.165439853684398</v>
      </c>
      <c r="DN250" s="62">
        <v>5.362567450186844</v>
      </c>
      <c r="DO250" s="62">
        <v>5.572417699608593</v>
      </c>
      <c r="DP250" s="62">
        <v>5.7124579214938676</v>
      </c>
      <c r="DQ250" s="62">
        <v>5.8131952051477676</v>
      </c>
      <c r="DR250" s="62">
        <v>5.960130262041024</v>
      </c>
      <c r="DS250" s="62">
        <v>6.057861600880425</v>
      </c>
      <c r="DT250" s="62">
        <v>6.147562501801651</v>
      </c>
      <c r="DU250" s="62">
        <v>6.13622436147969</v>
      </c>
      <c r="DV250" s="62">
        <v>6.1418980396547616</v>
      </c>
      <c r="DW250" s="62">
        <v>6.126576294371891</v>
      </c>
      <c r="DX250" s="62">
        <v>6.061096110236157</v>
      </c>
      <c r="DY250" s="62">
        <v>5.953363514444814</v>
      </c>
      <c r="DZ250" s="62">
        <v>5.889209166433794</v>
      </c>
      <c r="EA250" s="62">
        <v>5.795249018496747</v>
      </c>
      <c r="EB250" s="62">
        <v>5.720920957044261</v>
      </c>
      <c r="EC250" s="62">
        <v>5.642425664881134</v>
      </c>
      <c r="ED250" s="62">
        <v>5.522818542247877</v>
      </c>
      <c r="EE250" s="62">
        <v>5.386241039092362</v>
      </c>
      <c r="EF250" s="62">
        <v>5.208191411731706</v>
      </c>
      <c r="EG250" s="62">
        <v>5.053837578992298</v>
      </c>
      <c r="EH250" s="62">
        <v>4.866146304463296</v>
      </c>
      <c r="EI250" s="62">
        <v>4.684176063427111</v>
      </c>
      <c r="EJ250" s="62">
        <v>4.5396497525426485</v>
      </c>
      <c r="EK250" s="62">
        <v>4.395311262601693</v>
      </c>
      <c r="EL250" s="62">
        <v>4.215436721981621</v>
      </c>
      <c r="EM250" s="62">
        <v>4.074816312953282</v>
      </c>
      <c r="EN250" s="62">
        <v>3.9213569074436054</v>
      </c>
      <c r="EO250" s="62">
        <v>3.7943012967186793</v>
      </c>
      <c r="EP250" s="62">
        <v>3.6478160075420045</v>
      </c>
      <c r="EQ250" s="62">
        <v>3.594147251929362</v>
      </c>
      <c r="ER250" s="62">
        <v>3.5469227390347093</v>
      </c>
      <c r="ES250" s="62">
        <v>3.5291907561858884</v>
      </c>
      <c r="ET250" s="62">
        <v>3.549505442416453</v>
      </c>
      <c r="EU250" s="62">
        <v>3.5868398694745367</v>
      </c>
      <c r="EV250" s="62">
        <v>3.621279649487835</v>
      </c>
      <c r="EW250" s="62">
        <v>3.6482535803757883</v>
      </c>
      <c r="EX250" s="62">
        <v>3.7215854793450043</v>
      </c>
      <c r="EY250" s="62">
        <v>3.7835328695501644</v>
      </c>
      <c r="EZ250" s="62">
        <v>3.883286908052613</v>
      </c>
      <c r="FA250" s="62">
        <v>3.9923716735443016</v>
      </c>
      <c r="FB250" s="62">
        <v>4.106672511813969</v>
      </c>
      <c r="FC250" s="62">
        <v>4.184416577404041</v>
      </c>
      <c r="FD250" s="62">
        <v>4.294193169815438</v>
      </c>
      <c r="FE250" s="62">
        <v>4.417597855096064</v>
      </c>
      <c r="FF250" s="62">
        <v>4.526248524743754</v>
      </c>
    </row>
    <row r="251" spans="1:162" ht="12.75">
      <c r="A251" t="s">
        <v>234</v>
      </c>
      <c r="B251" s="62">
        <v>7.391748233800908</v>
      </c>
      <c r="C251" s="62">
        <v>7.091514495489977</v>
      </c>
      <c r="D251" s="62">
        <v>6.856063385977553</v>
      </c>
      <c r="E251" s="62">
        <v>6.65726273796717</v>
      </c>
      <c r="F251" s="62">
        <v>6.4771675469783405</v>
      </c>
      <c r="G251" s="62">
        <v>6.301101833346322</v>
      </c>
      <c r="H251" s="62">
        <v>6.130908423096186</v>
      </c>
      <c r="I251" s="62">
        <v>5.941920091165051</v>
      </c>
      <c r="J251" s="62">
        <v>5.758996120627226</v>
      </c>
      <c r="K251" s="62">
        <v>5.568572515207108</v>
      </c>
      <c r="L251" s="62">
        <v>5.419802401015172</v>
      </c>
      <c r="M251" s="62">
        <v>5.2979614896787774</v>
      </c>
      <c r="N251" s="62">
        <v>5.19387710363508</v>
      </c>
      <c r="O251" s="62">
        <v>5.112692983099882</v>
      </c>
      <c r="P251" s="62">
        <v>5.054954460122268</v>
      </c>
      <c r="Q251" s="62">
        <v>5.028471377394147</v>
      </c>
      <c r="R251" s="62">
        <v>5.01541130573558</v>
      </c>
      <c r="S251" s="62">
        <v>5.019347918885806</v>
      </c>
      <c r="T251" s="62">
        <v>5.049189765832705</v>
      </c>
      <c r="U251" s="62">
        <v>5.087452628440967</v>
      </c>
      <c r="V251" s="62">
        <v>5.148717095140702</v>
      </c>
      <c r="W251" s="62">
        <v>5.298105333417351</v>
      </c>
      <c r="X251" s="62">
        <v>5.482154886665384</v>
      </c>
      <c r="Y251" s="62">
        <v>5.68087826787269</v>
      </c>
      <c r="Z251" s="62">
        <v>5.895051050299265</v>
      </c>
      <c r="AA251" s="62">
        <v>6.09843788358567</v>
      </c>
      <c r="AB251" s="62">
        <v>6.25571930585403</v>
      </c>
      <c r="AC251" s="62">
        <v>6.4119463960826435</v>
      </c>
      <c r="AD251" s="62">
        <v>6.55589502955618</v>
      </c>
      <c r="AE251" s="62">
        <v>6.689440331509325</v>
      </c>
      <c r="AF251" s="62">
        <v>6.839623288795998</v>
      </c>
      <c r="AG251" s="62">
        <v>7.066599304211003</v>
      </c>
      <c r="AH251" s="62">
        <v>7.255256676498107</v>
      </c>
      <c r="AI251" s="62">
        <v>7.401576020135987</v>
      </c>
      <c r="AJ251" s="62">
        <v>7.5732531257786535</v>
      </c>
      <c r="AK251" s="62">
        <v>7.761142272629182</v>
      </c>
      <c r="AL251" s="62">
        <v>7.911711762999553</v>
      </c>
      <c r="AM251" s="62">
        <v>8.024504543216691</v>
      </c>
      <c r="AN251" s="62">
        <v>8.116034866786135</v>
      </c>
      <c r="AO251" s="62">
        <v>8.203079454415205</v>
      </c>
      <c r="AP251" s="62">
        <v>8.340660851870474</v>
      </c>
      <c r="AQ251" s="62">
        <v>8.46935858068717</v>
      </c>
      <c r="AR251" s="62">
        <v>8.58453223351223</v>
      </c>
      <c r="AS251" s="62">
        <v>8.703893103722196</v>
      </c>
      <c r="AT251" s="62">
        <v>8.837097762555253</v>
      </c>
      <c r="AU251" s="62">
        <v>8.983285831822519</v>
      </c>
      <c r="AV251" s="62">
        <v>9.120597320216422</v>
      </c>
      <c r="AW251" s="62">
        <v>9.210328921693206</v>
      </c>
      <c r="AX251" s="62">
        <v>9.332752973312742</v>
      </c>
      <c r="AY251" s="62">
        <v>9.400627182587819</v>
      </c>
      <c r="AZ251" s="62">
        <v>9.450618075410743</v>
      </c>
      <c r="BA251" s="62">
        <v>9.449675316828365</v>
      </c>
      <c r="BB251" s="62">
        <v>9.402816321242964</v>
      </c>
      <c r="BC251" s="62">
        <v>9.381790778331693</v>
      </c>
      <c r="BD251" s="62">
        <v>9.289561710403776</v>
      </c>
      <c r="BE251" s="62">
        <v>9.158505231643137</v>
      </c>
      <c r="BF251" s="62">
        <v>9.027480391134409</v>
      </c>
      <c r="BG251" s="62">
        <v>8.934718354484954</v>
      </c>
      <c r="BH251" s="62">
        <v>8.849380277514017</v>
      </c>
      <c r="BI251" s="62">
        <v>8.781644048091966</v>
      </c>
      <c r="BJ251" s="62">
        <v>8.762137259977822</v>
      </c>
      <c r="BK251" s="62">
        <v>8.851000466409237</v>
      </c>
      <c r="BL251" s="62">
        <v>8.907052876673983</v>
      </c>
      <c r="BM251" s="62">
        <v>8.939434520155904</v>
      </c>
      <c r="BN251" s="62">
        <v>8.91544490004296</v>
      </c>
      <c r="BO251" s="62">
        <v>8.882551073547875</v>
      </c>
      <c r="BP251" s="62">
        <v>8.85770279377257</v>
      </c>
      <c r="BQ251" s="62">
        <v>8.80515764380378</v>
      </c>
      <c r="BR251" s="62">
        <v>8.720941512185581</v>
      </c>
      <c r="BS251" s="62">
        <v>8.586588755129283</v>
      </c>
      <c r="BT251" s="62">
        <v>8.420770964165495</v>
      </c>
      <c r="BU251" s="62">
        <v>8.239597510173395</v>
      </c>
      <c r="BV251" s="62">
        <v>7.9996162553422865</v>
      </c>
      <c r="BW251" s="62">
        <v>7.670586695060965</v>
      </c>
      <c r="BX251" s="62">
        <v>7.399394910692479</v>
      </c>
      <c r="BY251" s="62">
        <v>7.1821876111352845</v>
      </c>
      <c r="BZ251" s="62">
        <v>7.037325845349089</v>
      </c>
      <c r="CA251" s="62">
        <v>6.876702140284557</v>
      </c>
      <c r="CB251" s="62">
        <v>6.751366898117818</v>
      </c>
      <c r="CC251" s="62">
        <v>6.577657846991087</v>
      </c>
      <c r="CD251" s="62">
        <v>6.405858171145966</v>
      </c>
      <c r="CE251" s="62">
        <v>6.2747866473418625</v>
      </c>
      <c r="CF251" s="62">
        <v>6.07353031925292</v>
      </c>
      <c r="CG251" s="62">
        <v>5.896624768052118</v>
      </c>
      <c r="CH251" s="62">
        <v>5.701544154451979</v>
      </c>
      <c r="CI251" s="62">
        <v>5.563897402956325</v>
      </c>
      <c r="CJ251" s="62">
        <v>5.450357530035934</v>
      </c>
      <c r="CK251" s="62">
        <v>5.353115647268979</v>
      </c>
      <c r="CL251" s="62">
        <v>5.2258906856121845</v>
      </c>
      <c r="CM251" s="62">
        <v>5.134506320283067</v>
      </c>
      <c r="CN251" s="62">
        <v>5.045874772570807</v>
      </c>
      <c r="CO251" s="62">
        <v>4.970042901999375</v>
      </c>
      <c r="CP251" s="62">
        <v>4.891510748395112</v>
      </c>
      <c r="CQ251" s="62">
        <v>4.728352165120296</v>
      </c>
      <c r="CR251" s="62">
        <v>4.602841343855138</v>
      </c>
      <c r="CS251" s="62">
        <v>4.445993971470415</v>
      </c>
      <c r="CT251" s="62">
        <v>4.341700622734603</v>
      </c>
      <c r="CU251" s="62">
        <v>4.212990882724296</v>
      </c>
      <c r="CV251" s="62">
        <v>4.116387152306214</v>
      </c>
      <c r="CW251" s="62">
        <v>4.063800931787116</v>
      </c>
      <c r="CX251" s="62">
        <v>4.016168984718519</v>
      </c>
      <c r="CY251" s="62">
        <v>3.944875350562341</v>
      </c>
      <c r="CZ251" s="62">
        <v>3.9077839855051213</v>
      </c>
      <c r="DA251" s="62">
        <v>3.8640201123507745</v>
      </c>
      <c r="DB251" s="62">
        <v>3.801340101243287</v>
      </c>
      <c r="DC251" s="62">
        <v>3.7585420195452386</v>
      </c>
      <c r="DD251" s="62">
        <v>3.729639354925274</v>
      </c>
      <c r="DE251" s="62">
        <v>3.7540846422911307</v>
      </c>
      <c r="DF251" s="62">
        <v>3.751117483878538</v>
      </c>
      <c r="DG251" s="62">
        <v>3.8347639816387193</v>
      </c>
      <c r="DH251" s="62">
        <v>3.96103062702181</v>
      </c>
      <c r="DI251" s="62">
        <v>4.098612285894389</v>
      </c>
      <c r="DJ251" s="62">
        <v>4.237391638491817</v>
      </c>
      <c r="DK251" s="62">
        <v>4.389824008346835</v>
      </c>
      <c r="DL251" s="62">
        <v>4.531824201409658</v>
      </c>
      <c r="DM251" s="62">
        <v>4.732887826643094</v>
      </c>
      <c r="DN251" s="62">
        <v>4.933124334452756</v>
      </c>
      <c r="DO251" s="62">
        <v>5.165747995313594</v>
      </c>
      <c r="DP251" s="62">
        <v>5.337820286144829</v>
      </c>
      <c r="DQ251" s="62">
        <v>5.504646740690277</v>
      </c>
      <c r="DR251" s="62">
        <v>5.692817298769868</v>
      </c>
      <c r="DS251" s="62">
        <v>5.7783725489302915</v>
      </c>
      <c r="DT251" s="62">
        <v>5.848955189285849</v>
      </c>
      <c r="DU251" s="62">
        <v>5.863190135690274</v>
      </c>
      <c r="DV251" s="62">
        <v>5.902780869800938</v>
      </c>
      <c r="DW251" s="62">
        <v>5.9001420704532235</v>
      </c>
      <c r="DX251" s="62">
        <v>5.8546515499903</v>
      </c>
      <c r="DY251" s="62">
        <v>5.744794390545256</v>
      </c>
      <c r="DZ251" s="62">
        <v>5.66441457174778</v>
      </c>
      <c r="EA251" s="62">
        <v>5.53425250429935</v>
      </c>
      <c r="EB251" s="62">
        <v>5.434179401850078</v>
      </c>
      <c r="EC251" s="62">
        <v>5.291738489281313</v>
      </c>
      <c r="ED251" s="62">
        <v>5.11938975438267</v>
      </c>
      <c r="EE251" s="62">
        <v>4.989453472122071</v>
      </c>
      <c r="EF251" s="62">
        <v>4.8373010007428245</v>
      </c>
      <c r="EG251" s="62">
        <v>4.690975085645709</v>
      </c>
      <c r="EH251" s="62">
        <v>4.515900513553088</v>
      </c>
      <c r="EI251" s="62">
        <v>4.36340340885853</v>
      </c>
      <c r="EJ251" s="62">
        <v>4.2352275182668775</v>
      </c>
      <c r="EK251" s="62">
        <v>4.104190520121409</v>
      </c>
      <c r="EL251" s="62">
        <v>3.9515008499870397</v>
      </c>
      <c r="EM251" s="62">
        <v>3.833921635411602</v>
      </c>
      <c r="EN251" s="62">
        <v>3.7241954650953772</v>
      </c>
      <c r="EO251" s="62">
        <v>3.6333184151878264</v>
      </c>
      <c r="EP251" s="62">
        <v>3.5354411911446486</v>
      </c>
      <c r="EQ251" s="62">
        <v>3.5149560900646404</v>
      </c>
      <c r="ER251" s="62">
        <v>3.49891323932258</v>
      </c>
      <c r="ES251" s="62">
        <v>3.512156995320646</v>
      </c>
      <c r="ET251" s="62">
        <v>3.538798590916482</v>
      </c>
      <c r="EU251" s="62">
        <v>3.5844900449085606</v>
      </c>
      <c r="EV251" s="62">
        <v>3.6250565865080904</v>
      </c>
      <c r="EW251" s="62">
        <v>3.6689842040772347</v>
      </c>
      <c r="EX251" s="62">
        <v>3.736017766163421</v>
      </c>
      <c r="EY251" s="62">
        <v>3.806257825314115</v>
      </c>
      <c r="EZ251" s="62">
        <v>3.897070264529883</v>
      </c>
      <c r="FA251" s="62">
        <v>3.9878044486988826</v>
      </c>
      <c r="FB251" s="62">
        <v>4.082126484128634</v>
      </c>
      <c r="FC251" s="62">
        <v>4.1340674952041825</v>
      </c>
      <c r="FD251" s="62">
        <v>4.211963191146626</v>
      </c>
      <c r="FE251" s="62">
        <v>4.287430270621584</v>
      </c>
      <c r="FF251" s="62">
        <v>4.354093368005725</v>
      </c>
    </row>
    <row r="252" spans="1:21" ht="12.75">
      <c r="A252" s="61"/>
      <c r="B252" s="62"/>
      <c r="C252" s="62"/>
      <c r="D252" s="62"/>
      <c r="E252" s="62"/>
      <c r="F252" s="62"/>
      <c r="G252" s="62"/>
      <c r="H252" s="62"/>
      <c r="I252" s="62"/>
      <c r="J252" s="62"/>
      <c r="K252" s="62"/>
      <c r="L252" s="62"/>
      <c r="M252" s="62"/>
      <c r="N252" s="62"/>
      <c r="O252" s="62"/>
      <c r="P252" s="62"/>
      <c r="Q252" s="62"/>
      <c r="R252" s="62"/>
      <c r="S252" s="62"/>
      <c r="T252" s="62"/>
      <c r="U252" s="62"/>
    </row>
    <row r="253" spans="1:162" ht="12.75">
      <c r="A253" t="s">
        <v>399</v>
      </c>
      <c r="B253" s="62">
        <v>12.870073621078264</v>
      </c>
      <c r="C253" s="62">
        <v>12.552234197430018</v>
      </c>
      <c r="D253" s="62">
        <v>12.15578784961931</v>
      </c>
      <c r="E253" s="62">
        <v>11.552317911913704</v>
      </c>
      <c r="F253" s="62">
        <v>10.941159625052656</v>
      </c>
      <c r="G253" s="62">
        <v>10.377618228595741</v>
      </c>
      <c r="H253" s="62">
        <v>9.863044176601848</v>
      </c>
      <c r="I253" s="62">
        <v>9.248704850542955</v>
      </c>
      <c r="J253" s="62">
        <v>8.649217827000562</v>
      </c>
      <c r="K253" s="62">
        <v>8.2231015503004</v>
      </c>
      <c r="L253" s="62">
        <v>7.617584101701656</v>
      </c>
      <c r="M253" s="62">
        <v>7.2797489500384565</v>
      </c>
      <c r="N253" s="62">
        <v>6.847354123027054</v>
      </c>
      <c r="O253" s="62">
        <v>6.4777648974378295</v>
      </c>
      <c r="P253" s="62">
        <v>6.211014006156808</v>
      </c>
      <c r="Q253" s="62">
        <v>6.129668062240365</v>
      </c>
      <c r="R253" s="62">
        <v>6.084560141819945</v>
      </c>
      <c r="S253" s="62">
        <v>6.190353963753793</v>
      </c>
      <c r="T253" s="62">
        <v>6.423239326458656</v>
      </c>
      <c r="U253" s="62">
        <v>6.692441470255873</v>
      </c>
      <c r="V253" s="62">
        <v>7.055881509622903</v>
      </c>
      <c r="W253" s="62">
        <v>7.268378507823383</v>
      </c>
      <c r="X253" s="62">
        <v>7.611007848455443</v>
      </c>
      <c r="Y253" s="62">
        <v>7.872386134940339</v>
      </c>
      <c r="Z253" s="62">
        <v>8.158074384658677</v>
      </c>
      <c r="AA253" s="62">
        <v>8.48581499956577</v>
      </c>
      <c r="AB253" s="62">
        <v>8.81825728652852</v>
      </c>
      <c r="AC253" s="62">
        <v>9.063769391333539</v>
      </c>
      <c r="AD253" s="62">
        <v>9.255472341161488</v>
      </c>
      <c r="AE253" s="62">
        <v>9.296216753417664</v>
      </c>
      <c r="AF253" s="62">
        <v>9.335092507658793</v>
      </c>
      <c r="AG253" s="62">
        <v>9.456585183456081</v>
      </c>
      <c r="AH253" s="62">
        <v>9.52547797890975</v>
      </c>
      <c r="AI253" s="62">
        <v>9.686805751435578</v>
      </c>
      <c r="AJ253" s="62">
        <v>10.14406251360616</v>
      </c>
      <c r="AK253" s="62">
        <v>10.65183742958673</v>
      </c>
      <c r="AL253" s="62">
        <v>11.286977175867898</v>
      </c>
      <c r="AM253" s="62">
        <v>11.752360830712945</v>
      </c>
      <c r="AN253" s="62">
        <v>12.41083476557232</v>
      </c>
      <c r="AO253" s="62">
        <v>13.192099257515208</v>
      </c>
      <c r="AP253" s="62">
        <v>14.000886875126355</v>
      </c>
      <c r="AQ253" s="62">
        <v>14.871894754526776</v>
      </c>
      <c r="AR253" s="62">
        <v>15.49505735163198</v>
      </c>
      <c r="AS253" s="62">
        <v>16.099785476362047</v>
      </c>
      <c r="AT253" s="62">
        <v>16.55150774288695</v>
      </c>
      <c r="AU253" s="62">
        <v>16.960222609440958</v>
      </c>
      <c r="AV253" s="62">
        <v>17.189147399779333</v>
      </c>
      <c r="AW253" s="62">
        <v>17.28467942051557</v>
      </c>
      <c r="AX253" s="62">
        <v>17.32481765104092</v>
      </c>
      <c r="AY253" s="62">
        <v>17.32796037355577</v>
      </c>
      <c r="AZ253" s="62">
        <v>17.117653236340736</v>
      </c>
      <c r="BA253" s="62">
        <v>16.805976369615127</v>
      </c>
      <c r="BB253" s="62">
        <v>16.508520162528942</v>
      </c>
      <c r="BC253" s="62">
        <v>16.318627133563655</v>
      </c>
      <c r="BD253" s="62">
        <v>16.238672209912995</v>
      </c>
      <c r="BE253" s="62">
        <v>16.144288079210003</v>
      </c>
      <c r="BF253" s="62">
        <v>16.110628366403397</v>
      </c>
      <c r="BG253" s="62">
        <v>16.261158544697604</v>
      </c>
      <c r="BH253" s="62">
        <v>16.274520661644953</v>
      </c>
      <c r="BI253" s="62">
        <v>16.311033641007697</v>
      </c>
      <c r="BJ253" s="62">
        <v>16.307778901787145</v>
      </c>
      <c r="BK253" s="62">
        <v>16.496805721961504</v>
      </c>
      <c r="BL253" s="62">
        <v>16.505671259256385</v>
      </c>
      <c r="BM253" s="62">
        <v>16.459535187395222</v>
      </c>
      <c r="BN253" s="62">
        <v>16.363263179832895</v>
      </c>
      <c r="BO253" s="62">
        <v>16.175292040802432</v>
      </c>
      <c r="BP253" s="62">
        <v>15.751136621250703</v>
      </c>
      <c r="BQ253" s="62">
        <v>15.708107025072083</v>
      </c>
      <c r="BR253" s="62">
        <v>15.61018707384934</v>
      </c>
      <c r="BS253" s="62">
        <v>15.333282798196732</v>
      </c>
      <c r="BT253" s="62">
        <v>14.901069913042674</v>
      </c>
      <c r="BU253" s="62">
        <v>14.400889092601895</v>
      </c>
      <c r="BV253" s="62">
        <v>13.969581060320834</v>
      </c>
      <c r="BW253" s="62">
        <v>13.386380584344911</v>
      </c>
      <c r="BX253" s="62">
        <v>12.775698223989357</v>
      </c>
      <c r="BY253" s="62">
        <v>12.256515564428684</v>
      </c>
      <c r="BZ253" s="62">
        <v>11.850062923722453</v>
      </c>
      <c r="CA253" s="62">
        <v>11.39517219262614</v>
      </c>
      <c r="CB253" s="62">
        <v>11.33672399721703</v>
      </c>
      <c r="CC253" s="62">
        <v>10.831279035772553</v>
      </c>
      <c r="CD253" s="62">
        <v>10.38704442025057</v>
      </c>
      <c r="CE253" s="62">
        <v>9.94334185290205</v>
      </c>
      <c r="CF253" s="62">
        <v>9.71214461347819</v>
      </c>
      <c r="CG253" s="62">
        <v>9.532323011784856</v>
      </c>
      <c r="CH253" s="62">
        <v>9.2204511101069</v>
      </c>
      <c r="CI253" s="62">
        <v>8.976346377630074</v>
      </c>
      <c r="CJ253" s="62">
        <v>8.750424465199908</v>
      </c>
      <c r="CK253" s="62">
        <v>8.610682735944886</v>
      </c>
      <c r="CL253" s="62">
        <v>8.439020510633027</v>
      </c>
      <c r="CM253" s="62">
        <v>8.282385267703367</v>
      </c>
      <c r="CN253" s="62">
        <v>7.9908191998119475</v>
      </c>
      <c r="CO253" s="62">
        <v>7.692563883664359</v>
      </c>
      <c r="CP253" s="62">
        <v>7.454639173751747</v>
      </c>
      <c r="CQ253" s="62">
        <v>7.107905450275987</v>
      </c>
      <c r="CR253" s="62">
        <v>6.769664839230093</v>
      </c>
      <c r="CS253" s="62">
        <v>6.468498378508041</v>
      </c>
      <c r="CT253" s="62">
        <v>6.220790324054318</v>
      </c>
      <c r="CU253" s="62">
        <v>5.993773794645989</v>
      </c>
      <c r="CV253" s="62">
        <v>5.810788105396402</v>
      </c>
      <c r="CW253" s="62">
        <v>5.607739182992642</v>
      </c>
      <c r="CX253" s="62">
        <v>5.361607232698361</v>
      </c>
      <c r="CY253" s="62">
        <v>5.159499618768568</v>
      </c>
      <c r="CZ253" s="62">
        <v>5.047496521796484</v>
      </c>
      <c r="DA253" s="62">
        <v>4.934860075154783</v>
      </c>
      <c r="DB253" s="62">
        <v>4.803834091934129</v>
      </c>
      <c r="DC253" s="62">
        <v>4.763947153903465</v>
      </c>
      <c r="DD253" s="62">
        <v>4.767623114693216</v>
      </c>
      <c r="DE253" s="62">
        <v>4.83768242892418</v>
      </c>
      <c r="DF253" s="62">
        <v>4.828646643475205</v>
      </c>
      <c r="DG253" s="62">
        <v>4.850813674555774</v>
      </c>
      <c r="DH253" s="62">
        <v>5.009952633861311</v>
      </c>
      <c r="DI253" s="62">
        <v>5.252118329137519</v>
      </c>
      <c r="DJ253" s="62">
        <v>5.5142064062286344</v>
      </c>
      <c r="DK253" s="62">
        <v>5.843582735863888</v>
      </c>
      <c r="DL253" s="62">
        <v>6.040739450867831</v>
      </c>
      <c r="DM253" s="62">
        <v>6.30417305809046</v>
      </c>
      <c r="DN253" s="62">
        <v>6.542587018679936</v>
      </c>
      <c r="DO253" s="62">
        <v>6.77135509618457</v>
      </c>
      <c r="DP253" s="62">
        <v>6.923362250253855</v>
      </c>
      <c r="DQ253" s="62">
        <v>7.089407390762525</v>
      </c>
      <c r="DR253" s="62">
        <v>7.328781178447314</v>
      </c>
      <c r="DS253" s="62">
        <v>7.456204834643347</v>
      </c>
      <c r="DT253" s="62">
        <v>7.561467734219992</v>
      </c>
      <c r="DU253" s="62">
        <v>7.579555162362975</v>
      </c>
      <c r="DV253" s="62">
        <v>7.595079343007986</v>
      </c>
      <c r="DW253" s="62">
        <v>7.411373727167678</v>
      </c>
      <c r="DX253" s="62">
        <v>7.297732256970989</v>
      </c>
      <c r="DY253" s="62">
        <v>7.081474981325493</v>
      </c>
      <c r="DZ253" s="62">
        <v>6.927126858287708</v>
      </c>
      <c r="EA253" s="62">
        <v>6.749073305825302</v>
      </c>
      <c r="EB253" s="62">
        <v>6.6191155554984284</v>
      </c>
      <c r="EC253" s="62">
        <v>6.415248111738062</v>
      </c>
      <c r="ED253" s="62">
        <v>6.157995093376383</v>
      </c>
      <c r="EE253" s="62">
        <v>5.953122253007812</v>
      </c>
      <c r="EF253" s="62">
        <v>5.7307623747772185</v>
      </c>
      <c r="EG253" s="62">
        <v>5.48957968126502</v>
      </c>
      <c r="EH253" s="62">
        <v>5.26236269782266</v>
      </c>
      <c r="EI253" s="62">
        <v>5.11288495544344</v>
      </c>
      <c r="EJ253" s="62">
        <v>4.982487801739708</v>
      </c>
      <c r="EK253" s="62">
        <v>4.846885546258579</v>
      </c>
      <c r="EL253" s="62">
        <v>4.65533128933547</v>
      </c>
      <c r="EM253" s="62">
        <v>4.500620618633257</v>
      </c>
      <c r="EN253" s="62">
        <v>4.377857374416295</v>
      </c>
      <c r="EO253" s="62">
        <v>4.253166851379732</v>
      </c>
      <c r="EP253" s="62">
        <v>4.119827707591267</v>
      </c>
      <c r="EQ253" s="62">
        <v>4.081942638182963</v>
      </c>
      <c r="ER253" s="62">
        <v>4.0310344709286685</v>
      </c>
      <c r="ES253" s="62">
        <v>4.03621675258608</v>
      </c>
      <c r="ET253" s="62">
        <v>4.0374352966255405</v>
      </c>
      <c r="EU253" s="62">
        <v>4.0794292826816365</v>
      </c>
      <c r="EV253" s="62">
        <v>4.067696643682645</v>
      </c>
      <c r="EW253" s="62">
        <v>4.0953269616022725</v>
      </c>
      <c r="EX253" s="62">
        <v>4.100221612704789</v>
      </c>
      <c r="EY253" s="62">
        <v>4.133481394455148</v>
      </c>
      <c r="EZ253" s="62">
        <v>4.156464892882178</v>
      </c>
      <c r="FA253" s="62">
        <v>4.205642451909875</v>
      </c>
      <c r="FB253" s="62">
        <v>4.304236578233429</v>
      </c>
      <c r="FC253" s="62">
        <v>4.343419354373609</v>
      </c>
      <c r="FD253" s="62">
        <v>4.404685968258484</v>
      </c>
      <c r="FE253" s="62">
        <v>4.460205547344956</v>
      </c>
      <c r="FF253" s="62">
        <v>4.531299999294221</v>
      </c>
    </row>
    <row r="254" spans="1:162" ht="12.75">
      <c r="A254" t="s">
        <v>400</v>
      </c>
      <c r="B254" s="62">
        <v>15.896160952442548</v>
      </c>
      <c r="C254" s="62">
        <v>15.269089473238763</v>
      </c>
      <c r="D254" s="62">
        <v>14.60666194828955</v>
      </c>
      <c r="E254" s="62">
        <v>14.131269390778689</v>
      </c>
      <c r="F254" s="62">
        <v>13.856963835223132</v>
      </c>
      <c r="G254" s="62">
        <v>13.583414639356931</v>
      </c>
      <c r="H254" s="62">
        <v>13.569413617886404</v>
      </c>
      <c r="I254" s="62">
        <v>13.419930068735399</v>
      </c>
      <c r="J254" s="62">
        <v>13.37074946218025</v>
      </c>
      <c r="K254" s="62">
        <v>13.15538288076508</v>
      </c>
      <c r="L254" s="62">
        <v>13.13791302394101</v>
      </c>
      <c r="M254" s="62">
        <v>13.004883510052117</v>
      </c>
      <c r="N254" s="62">
        <v>12.743523054892881</v>
      </c>
      <c r="O254" s="62">
        <v>12.4614961223298</v>
      </c>
      <c r="P254" s="62">
        <v>12.078736686052011</v>
      </c>
      <c r="Q254" s="62">
        <v>11.834284929510263</v>
      </c>
      <c r="R254" s="62">
        <v>11.417285656870037</v>
      </c>
      <c r="S254" s="62">
        <v>11.186197385334248</v>
      </c>
      <c r="T254" s="62">
        <v>11.052330501352044</v>
      </c>
      <c r="U254" s="62">
        <v>11.073817795821398</v>
      </c>
      <c r="V254" s="62">
        <v>11.1058227363336</v>
      </c>
      <c r="W254" s="62">
        <v>11.285631091836605</v>
      </c>
      <c r="X254" s="62">
        <v>11.437388724912076</v>
      </c>
      <c r="Y254" s="62">
        <v>11.71277186667453</v>
      </c>
      <c r="Z254" s="62">
        <v>12.14477501832451</v>
      </c>
      <c r="AA254" s="62">
        <v>12.986898903054282</v>
      </c>
      <c r="AB254" s="62">
        <v>14.018553464922114</v>
      </c>
      <c r="AC254" s="62">
        <v>14.835916186616208</v>
      </c>
      <c r="AD254" s="62">
        <v>15.650571559849277</v>
      </c>
      <c r="AE254" s="62">
        <v>16.296204780857266</v>
      </c>
      <c r="AF254" s="62">
        <v>16.7677219213839</v>
      </c>
      <c r="AG254" s="62">
        <v>17.34315064592838</v>
      </c>
      <c r="AH254" s="62">
        <v>17.873357331576376</v>
      </c>
      <c r="AI254" s="62">
        <v>18.158388548265886</v>
      </c>
      <c r="AJ254" s="62">
        <v>18.63053466919756</v>
      </c>
      <c r="AK254" s="62">
        <v>19.1095875223654</v>
      </c>
      <c r="AL254" s="62">
        <v>19.503387082293994</v>
      </c>
      <c r="AM254" s="62">
        <v>19.972502728552495</v>
      </c>
      <c r="AN254" s="62">
        <v>19.978586734636504</v>
      </c>
      <c r="AO254" s="62">
        <v>20.430714222228854</v>
      </c>
      <c r="AP254" s="62">
        <v>20.780625965978043</v>
      </c>
      <c r="AQ254" s="62">
        <v>21.274959426914837</v>
      </c>
      <c r="AR254" s="62">
        <v>22.035221447180884</v>
      </c>
      <c r="AS254" s="62">
        <v>22.51414054872336</v>
      </c>
      <c r="AT254" s="62">
        <v>22.64455806486335</v>
      </c>
      <c r="AU254" s="62">
        <v>22.9858848844612</v>
      </c>
      <c r="AV254" s="62">
        <v>23.407892453077036</v>
      </c>
      <c r="AW254" s="62">
        <v>23.652523622325845</v>
      </c>
      <c r="AX254" s="62">
        <v>23.63398551474664</v>
      </c>
      <c r="AY254" s="62">
        <v>22.948553759871995</v>
      </c>
      <c r="AZ254" s="62">
        <v>22.64636585768409</v>
      </c>
      <c r="BA254" s="62">
        <v>22.21895973015025</v>
      </c>
      <c r="BB254" s="62">
        <v>21.701675287047497</v>
      </c>
      <c r="BC254" s="62">
        <v>20.962929148008147</v>
      </c>
      <c r="BD254" s="62">
        <v>20.3322847642704</v>
      </c>
      <c r="BE254" s="62">
        <v>19.588457300174394</v>
      </c>
      <c r="BF254" s="62">
        <v>19.07539902130729</v>
      </c>
      <c r="BG254" s="62">
        <v>18.50749048496036</v>
      </c>
      <c r="BH254" s="62">
        <v>17.72369243594091</v>
      </c>
      <c r="BI254" s="62">
        <v>17.307735788695854</v>
      </c>
      <c r="BJ254" s="62">
        <v>17.197726175622073</v>
      </c>
      <c r="BK254" s="62">
        <v>17.154226306565103</v>
      </c>
      <c r="BL254" s="62">
        <v>16.96355362972738</v>
      </c>
      <c r="BM254" s="62">
        <v>16.56273472816184</v>
      </c>
      <c r="BN254" s="62">
        <v>16.24103095870738</v>
      </c>
      <c r="BO254" s="62">
        <v>16.19840224774075</v>
      </c>
      <c r="BP254" s="62">
        <v>15.673157118824983</v>
      </c>
      <c r="BQ254" s="62">
        <v>15.255240606884692</v>
      </c>
      <c r="BR254" s="62">
        <v>14.88477160847451</v>
      </c>
      <c r="BS254" s="62">
        <v>14.575849738633048</v>
      </c>
      <c r="BT254" s="62">
        <v>14.312373813972913</v>
      </c>
      <c r="BU254" s="62">
        <v>13.921182488958062</v>
      </c>
      <c r="BV254" s="62">
        <v>13.375269018191432</v>
      </c>
      <c r="BW254" s="62">
        <v>12.97214436506678</v>
      </c>
      <c r="BX254" s="62">
        <v>12.716589112530505</v>
      </c>
      <c r="BY254" s="62">
        <v>12.454684250010784</v>
      </c>
      <c r="BZ254" s="62">
        <v>12.240739844111182</v>
      </c>
      <c r="CA254" s="62">
        <v>11.908983078186074</v>
      </c>
      <c r="CB254" s="62">
        <v>11.90237884528353</v>
      </c>
      <c r="CC254" s="62">
        <v>11.827404174564181</v>
      </c>
      <c r="CD254" s="62">
        <v>11.825132894067094</v>
      </c>
      <c r="CE254" s="62">
        <v>11.733655128676283</v>
      </c>
      <c r="CF254" s="62">
        <v>11.394747455828016</v>
      </c>
      <c r="CG254" s="62">
        <v>10.916312875280758</v>
      </c>
      <c r="CH254" s="62">
        <v>10.414707114213865</v>
      </c>
      <c r="CI254" s="62">
        <v>9.978348757123802</v>
      </c>
      <c r="CJ254" s="62">
        <v>9.44315506675501</v>
      </c>
      <c r="CK254" s="62">
        <v>9.05591845389681</v>
      </c>
      <c r="CL254" s="62">
        <v>8.682420877867587</v>
      </c>
      <c r="CM254" s="62">
        <v>8.451774993358677</v>
      </c>
      <c r="CN254" s="62">
        <v>8.151705832782271</v>
      </c>
      <c r="CO254" s="62">
        <v>8.075399086038455</v>
      </c>
      <c r="CP254" s="62">
        <v>7.932821508243287</v>
      </c>
      <c r="CQ254" s="62">
        <v>7.68490558236126</v>
      </c>
      <c r="CR254" s="62">
        <v>7.443387897460315</v>
      </c>
      <c r="CS254" s="62">
        <v>7.214690758124175</v>
      </c>
      <c r="CT254" s="62">
        <v>7.048168768021743</v>
      </c>
      <c r="CU254" s="62">
        <v>6.834692732213296</v>
      </c>
      <c r="CV254" s="62">
        <v>6.60559018516182</v>
      </c>
      <c r="CW254" s="62">
        <v>6.409979517248104</v>
      </c>
      <c r="CX254" s="62">
        <v>6.219149407074639</v>
      </c>
      <c r="CY254" s="62">
        <v>6.008478406461259</v>
      </c>
      <c r="CZ254" s="62">
        <v>5.864344163468957</v>
      </c>
      <c r="DA254" s="62">
        <v>5.531634393823737</v>
      </c>
      <c r="DB254" s="62">
        <v>5.266766895134008</v>
      </c>
      <c r="DC254" s="62">
        <v>5.030678936807445</v>
      </c>
      <c r="DD254" s="62">
        <v>4.916482956542064</v>
      </c>
      <c r="DE254" s="62">
        <v>4.860944659423761</v>
      </c>
      <c r="DF254" s="62">
        <v>4.863157964168711</v>
      </c>
      <c r="DG254" s="62">
        <v>5.114480112280292</v>
      </c>
      <c r="DH254" s="62">
        <v>5.475987036154873</v>
      </c>
      <c r="DI254" s="62">
        <v>5.898909791561091</v>
      </c>
      <c r="DJ254" s="62">
        <v>6.255880184997231</v>
      </c>
      <c r="DK254" s="62">
        <v>6.508007690936814</v>
      </c>
      <c r="DL254" s="62">
        <v>6.755936205091942</v>
      </c>
      <c r="DM254" s="62">
        <v>6.991888759540974</v>
      </c>
      <c r="DN254" s="62">
        <v>7.192999906374536</v>
      </c>
      <c r="DO254" s="62">
        <v>7.581139855523212</v>
      </c>
      <c r="DP254" s="62">
        <v>7.901754449516251</v>
      </c>
      <c r="DQ254" s="62">
        <v>8.366508063999039</v>
      </c>
      <c r="DR254" s="62">
        <v>8.818775463734793</v>
      </c>
      <c r="DS254" s="62">
        <v>8.946325231796996</v>
      </c>
      <c r="DT254" s="62">
        <v>9.037347717180635</v>
      </c>
      <c r="DU254" s="62">
        <v>9.108676683840928</v>
      </c>
      <c r="DV254" s="62">
        <v>9.23963777007428</v>
      </c>
      <c r="DW254" s="62">
        <v>9.458316949186235</v>
      </c>
      <c r="DX254" s="62">
        <v>9.596691664240014</v>
      </c>
      <c r="DY254" s="62">
        <v>9.673871238515376</v>
      </c>
      <c r="DZ254" s="62">
        <v>9.73352542942976</v>
      </c>
      <c r="EA254" s="62">
        <v>9.602357176819188</v>
      </c>
      <c r="EB254" s="62">
        <v>9.538200497576701</v>
      </c>
      <c r="EC254" s="62">
        <v>9.24927017194454</v>
      </c>
      <c r="ED254" s="62">
        <v>8.974413764735191</v>
      </c>
      <c r="EE254" s="62">
        <v>8.773412910673057</v>
      </c>
      <c r="EF254" s="62">
        <v>8.54783623963767</v>
      </c>
      <c r="EG254" s="62">
        <v>8.176899933540064</v>
      </c>
      <c r="EH254" s="62">
        <v>7.839094594934612</v>
      </c>
      <c r="EI254" s="62">
        <v>7.425336626259284</v>
      </c>
      <c r="EJ254" s="62">
        <v>7.066675944958714</v>
      </c>
      <c r="EK254" s="62">
        <v>6.758848242970559</v>
      </c>
      <c r="EL254" s="62">
        <v>6.475502814813808</v>
      </c>
      <c r="EM254" s="62">
        <v>6.268639568588861</v>
      </c>
      <c r="EN254" s="62">
        <v>6.050811525727611</v>
      </c>
      <c r="EO254" s="62">
        <v>5.820002323256156</v>
      </c>
      <c r="EP254" s="62">
        <v>5.5534221299881095</v>
      </c>
      <c r="EQ254" s="62">
        <v>5.441196757911569</v>
      </c>
      <c r="ER254" s="62">
        <v>5.3888039160116845</v>
      </c>
      <c r="ES254" s="62">
        <v>5.411190778989943</v>
      </c>
      <c r="ET254" s="62">
        <v>5.3714698750302015</v>
      </c>
      <c r="EU254" s="62">
        <v>5.3794480115512435</v>
      </c>
      <c r="EV254" s="62">
        <v>5.3867449611935605</v>
      </c>
      <c r="EW254" s="62">
        <v>5.383087503005837</v>
      </c>
      <c r="EX254" s="62">
        <v>5.427162353924778</v>
      </c>
      <c r="EY254" s="62">
        <v>5.521027171670192</v>
      </c>
      <c r="EZ254" s="62">
        <v>5.7184765239024316</v>
      </c>
      <c r="FA254" s="62">
        <v>5.966468021024512</v>
      </c>
      <c r="FB254" s="62">
        <v>6.17091419275656</v>
      </c>
      <c r="FC254" s="62">
        <v>6.332735692592383</v>
      </c>
      <c r="FD254" s="62">
        <v>6.4728675700749045</v>
      </c>
      <c r="FE254" s="62">
        <v>6.617023397063061</v>
      </c>
      <c r="FF254" s="62">
        <v>6.860437604403205</v>
      </c>
    </row>
    <row r="255" spans="1:162" ht="12.75">
      <c r="A255" t="s">
        <v>401</v>
      </c>
      <c r="B255" s="62">
        <v>12.124118308557746</v>
      </c>
      <c r="C255" s="62">
        <v>11.657775092784439</v>
      </c>
      <c r="D255" s="62">
        <v>11.152847975949056</v>
      </c>
      <c r="E255" s="62">
        <v>10.86893251746666</v>
      </c>
      <c r="F255" s="62">
        <v>10.579731547078216</v>
      </c>
      <c r="G255" s="62">
        <v>10.204557455616909</v>
      </c>
      <c r="H255" s="62">
        <v>9.802180376156496</v>
      </c>
      <c r="I255" s="62">
        <v>9.359690901877043</v>
      </c>
      <c r="J255" s="62">
        <v>8.959014161418372</v>
      </c>
      <c r="K255" s="62">
        <v>8.494478857554862</v>
      </c>
      <c r="L255" s="62">
        <v>8.15868968760199</v>
      </c>
      <c r="M255" s="62">
        <v>7.94505346289388</v>
      </c>
      <c r="N255" s="62">
        <v>7.848049811880409</v>
      </c>
      <c r="O255" s="62">
        <v>7.789903553377008</v>
      </c>
      <c r="P255" s="62">
        <v>7.699584113780894</v>
      </c>
      <c r="Q255" s="62">
        <v>7.617919008114318</v>
      </c>
      <c r="R255" s="62">
        <v>7.607206246649226</v>
      </c>
      <c r="S255" s="62">
        <v>7.673686273235635</v>
      </c>
      <c r="T255" s="62">
        <v>7.7706623454050066</v>
      </c>
      <c r="U255" s="62">
        <v>7.889889259587208</v>
      </c>
      <c r="V255" s="62">
        <v>8.15071770774381</v>
      </c>
      <c r="W255" s="62">
        <v>8.387245583688895</v>
      </c>
      <c r="X255" s="62">
        <v>8.643525346987722</v>
      </c>
      <c r="Y255" s="62">
        <v>8.96958827934255</v>
      </c>
      <c r="Z255" s="62">
        <v>9.306443205893228</v>
      </c>
      <c r="AA255" s="62">
        <v>9.403476172926194</v>
      </c>
      <c r="AB255" s="62">
        <v>9.619365711321116</v>
      </c>
      <c r="AC255" s="62">
        <v>9.890876338906653</v>
      </c>
      <c r="AD255" s="62">
        <v>9.985877133428518</v>
      </c>
      <c r="AE255" s="62">
        <v>10.16425987518554</v>
      </c>
      <c r="AF255" s="62">
        <v>10.37886173883191</v>
      </c>
      <c r="AG255" s="62">
        <v>10.72016322324044</v>
      </c>
      <c r="AH255" s="62">
        <v>10.797056543440512</v>
      </c>
      <c r="AI255" s="62">
        <v>10.818334819988403</v>
      </c>
      <c r="AJ255" s="62">
        <v>10.910124554759074</v>
      </c>
      <c r="AK255" s="62">
        <v>10.850158722683334</v>
      </c>
      <c r="AL255" s="62">
        <v>11.10156761812859</v>
      </c>
      <c r="AM255" s="62">
        <v>11.30511521208714</v>
      </c>
      <c r="AN255" s="62">
        <v>11.438713509174027</v>
      </c>
      <c r="AO255" s="62">
        <v>11.31145264085903</v>
      </c>
      <c r="AP255" s="62">
        <v>11.163865035864843</v>
      </c>
      <c r="AQ255" s="62">
        <v>10.917196721167214</v>
      </c>
      <c r="AR255" s="62">
        <v>10.701435167714465</v>
      </c>
      <c r="AS255" s="62">
        <v>10.178473228663416</v>
      </c>
      <c r="AT255" s="62">
        <v>9.798126868069438</v>
      </c>
      <c r="AU255" s="62">
        <v>9.627628930584219</v>
      </c>
      <c r="AV255" s="62">
        <v>9.816566026737808</v>
      </c>
      <c r="AW255" s="62">
        <v>10.195879574203595</v>
      </c>
      <c r="AX255" s="62">
        <v>10.304648954048554</v>
      </c>
      <c r="AY255" s="62">
        <v>10.459766258410072</v>
      </c>
      <c r="AZ255" s="62">
        <v>10.251405855594632</v>
      </c>
      <c r="BA255" s="62">
        <v>10.220529988832727</v>
      </c>
      <c r="BB255" s="62">
        <v>10.057934275783103</v>
      </c>
      <c r="BC255" s="62">
        <v>9.916452740385855</v>
      </c>
      <c r="BD255" s="62">
        <v>9.588865328636931</v>
      </c>
      <c r="BE255" s="62">
        <v>9.302333062453501</v>
      </c>
      <c r="BF255" s="62">
        <v>9.063200471682906</v>
      </c>
      <c r="BG255" s="62">
        <v>8.828939281183976</v>
      </c>
      <c r="BH255" s="62">
        <v>8.099810422633558</v>
      </c>
      <c r="BI255" s="62">
        <v>7.77998675189843</v>
      </c>
      <c r="BJ255" s="62">
        <v>7.912176088590285</v>
      </c>
      <c r="BK255" s="62">
        <v>8.021459908218931</v>
      </c>
      <c r="BL255" s="62">
        <v>7.8589121218377755</v>
      </c>
      <c r="BM255" s="62">
        <v>7.539455697861302</v>
      </c>
      <c r="BN255" s="62">
        <v>7.462172207334446</v>
      </c>
      <c r="BO255" s="62">
        <v>7.440734228019367</v>
      </c>
      <c r="BP255" s="62">
        <v>7.436615030958063</v>
      </c>
      <c r="BQ255" s="62">
        <v>7.41842214465402</v>
      </c>
      <c r="BR255" s="62">
        <v>7.354802581518876</v>
      </c>
      <c r="BS255" s="62">
        <v>7.301715219171729</v>
      </c>
      <c r="BT255" s="62">
        <v>7.283768998002338</v>
      </c>
      <c r="BU255" s="62">
        <v>7.113904033306149</v>
      </c>
      <c r="BV255" s="62">
        <v>6.871450468972018</v>
      </c>
      <c r="BW255" s="62">
        <v>6.601151323672873</v>
      </c>
      <c r="BX255" s="62">
        <v>6.403709493777168</v>
      </c>
      <c r="BY255" s="62">
        <v>6.269286817108225</v>
      </c>
      <c r="BZ255" s="62">
        <v>6.194554442289856</v>
      </c>
      <c r="CA255" s="62">
        <v>6.143491514702538</v>
      </c>
      <c r="CB255" s="62">
        <v>6.1931472719477485</v>
      </c>
      <c r="CC255" s="62">
        <v>6.253201160702035</v>
      </c>
      <c r="CD255" s="62">
        <v>6.317814215944629</v>
      </c>
      <c r="CE255" s="62">
        <v>6.453054515301605</v>
      </c>
      <c r="CF255" s="62">
        <v>7.164719895197521</v>
      </c>
      <c r="CG255" s="62">
        <v>7.492642882325334</v>
      </c>
      <c r="CH255" s="62">
        <v>7.412664493933854</v>
      </c>
      <c r="CI255" s="62">
        <v>7.5704263227483155</v>
      </c>
      <c r="CJ255" s="62">
        <v>8.020374748435204</v>
      </c>
      <c r="CK255" s="62">
        <v>8.620694442482444</v>
      </c>
      <c r="CL255" s="62">
        <v>9.19408324863015</v>
      </c>
      <c r="CM255" s="62">
        <v>9.891357988258495</v>
      </c>
      <c r="CN255" s="62">
        <v>10.77295895491035</v>
      </c>
      <c r="CO255" s="62">
        <v>11.059732627540257</v>
      </c>
      <c r="CP255" s="62">
        <v>12.11372719275765</v>
      </c>
      <c r="CQ255" s="62">
        <v>12.45150951242403</v>
      </c>
      <c r="CR255" s="62">
        <v>12.444261512373727</v>
      </c>
      <c r="CS255" s="62">
        <v>12.341985900334441</v>
      </c>
      <c r="CT255" s="62">
        <v>12.137364175282924</v>
      </c>
      <c r="CU255" s="62">
        <v>11.829502695247738</v>
      </c>
      <c r="CV255" s="62">
        <v>11.733343090942094</v>
      </c>
      <c r="CW255" s="62">
        <v>11.630596705348992</v>
      </c>
      <c r="CX255" s="62">
        <v>11.577960254460594</v>
      </c>
      <c r="CY255" s="62">
        <v>11.140877564019187</v>
      </c>
      <c r="CZ255" s="62">
        <v>10.64628997047326</v>
      </c>
      <c r="DA255" s="62">
        <v>10.708147370373966</v>
      </c>
      <c r="DB255" s="62">
        <v>10.048950941802541</v>
      </c>
      <c r="DC255" s="62">
        <v>10.040394747852599</v>
      </c>
      <c r="DD255" s="62">
        <v>9.788653753153856</v>
      </c>
      <c r="DE255" s="62">
        <v>9.778680348898536</v>
      </c>
      <c r="DF255" s="62">
        <v>9.967227485682733</v>
      </c>
      <c r="DG255" s="62">
        <v>10.291617595840657</v>
      </c>
      <c r="DH255" s="62">
        <v>10.730316083997424</v>
      </c>
      <c r="DI255" s="62">
        <v>10.82164022183319</v>
      </c>
      <c r="DJ255" s="62">
        <v>10.812648260324067</v>
      </c>
      <c r="DK255" s="62">
        <v>10.924371410605685</v>
      </c>
      <c r="DL255" s="62">
        <v>11.034798898500277</v>
      </c>
      <c r="DM255" s="62">
        <v>10.993878491914225</v>
      </c>
      <c r="DN255" s="62">
        <v>10.849801366307071</v>
      </c>
      <c r="DO255" s="62">
        <v>10.680915657140545</v>
      </c>
      <c r="DP255" s="62">
        <v>10.403050677205686</v>
      </c>
      <c r="DQ255" s="62">
        <v>10.57769550618495</v>
      </c>
      <c r="DR255" s="62">
        <v>10.758888500910595</v>
      </c>
      <c r="DS255" s="62">
        <v>10.780244409494763</v>
      </c>
      <c r="DT255" s="62">
        <v>10.73970328595466</v>
      </c>
      <c r="DU255" s="62">
        <v>11.051266764799614</v>
      </c>
      <c r="DV255" s="62">
        <v>11.413536403153733</v>
      </c>
      <c r="DW255" s="62">
        <v>11.496559416141912</v>
      </c>
      <c r="DX255" s="62">
        <v>11.542986108458457</v>
      </c>
      <c r="DY255" s="62">
        <v>11.515544170561448</v>
      </c>
      <c r="DZ255" s="62">
        <v>11.378939597440544</v>
      </c>
      <c r="EA255" s="62">
        <v>11.477961229113534</v>
      </c>
      <c r="EB255" s="62">
        <v>11.703444034330778</v>
      </c>
      <c r="EC255" s="62">
        <v>11.241993799800163</v>
      </c>
      <c r="ED255" s="62">
        <v>10.763121410736135</v>
      </c>
      <c r="EE255" s="62">
        <v>10.464940735999186</v>
      </c>
      <c r="EF255" s="62">
        <v>10.117090971911969</v>
      </c>
      <c r="EG255" s="62">
        <v>9.519510398083858</v>
      </c>
      <c r="EH255" s="62">
        <v>8.952641460073536</v>
      </c>
      <c r="EI255" s="62">
        <v>8.689768453927176</v>
      </c>
      <c r="EJ255" s="62">
        <v>8.360890377651229</v>
      </c>
      <c r="EK255" s="62">
        <v>8.174371620736407</v>
      </c>
      <c r="EL255" s="62">
        <v>8.216664136630836</v>
      </c>
      <c r="EM255" s="62">
        <v>8.062892880680877</v>
      </c>
      <c r="EN255" s="62">
        <v>7.864689823577457</v>
      </c>
      <c r="EO255" s="62">
        <v>7.695853942545477</v>
      </c>
      <c r="EP255" s="62">
        <v>7.393829199721519</v>
      </c>
      <c r="EQ255" s="62">
        <v>7.2816236790810756</v>
      </c>
      <c r="ER255" s="62">
        <v>7.304275230230963</v>
      </c>
      <c r="ES255" s="62">
        <v>7.607695546565274</v>
      </c>
      <c r="ET255" s="62">
        <v>7.826885075020985</v>
      </c>
      <c r="EU255" s="62">
        <v>8.02269216373669</v>
      </c>
      <c r="EV255" s="62">
        <v>8.218635346121202</v>
      </c>
      <c r="EW255" s="62">
        <v>8.650994610847416</v>
      </c>
      <c r="EX255" s="62">
        <v>8.93172668856687</v>
      </c>
      <c r="EY255" s="62">
        <v>9.192069555705855</v>
      </c>
      <c r="EZ255" s="62">
        <v>9.57139376056204</v>
      </c>
      <c r="FA255" s="62">
        <v>9.987240717139805</v>
      </c>
      <c r="FB255" s="62">
        <v>10.466674757015918</v>
      </c>
      <c r="FC255" s="62">
        <v>10.710654350953815</v>
      </c>
      <c r="FD255" s="62">
        <v>10.9158496103358</v>
      </c>
      <c r="FE255" s="62">
        <v>11.005128250667168</v>
      </c>
      <c r="FF255" s="62">
        <v>11.11056974849125</v>
      </c>
    </row>
    <row r="256" spans="1:162" ht="12.75">
      <c r="A256" t="s">
        <v>402</v>
      </c>
      <c r="B256" s="62">
        <v>12.57860102729609</v>
      </c>
      <c r="C256" s="62">
        <v>12.419159052831885</v>
      </c>
      <c r="D256" s="62">
        <v>12.043715097145993</v>
      </c>
      <c r="E256" s="62">
        <v>11.521581976446205</v>
      </c>
      <c r="F256" s="62">
        <v>10.96826092346402</v>
      </c>
      <c r="G256" s="62">
        <v>10.333715019153411</v>
      </c>
      <c r="H256" s="62">
        <v>9.764664842691849</v>
      </c>
      <c r="I256" s="62">
        <v>9.160059254338604</v>
      </c>
      <c r="J256" s="62">
        <v>8.605903255021316</v>
      </c>
      <c r="K256" s="62">
        <v>8.14520272893205</v>
      </c>
      <c r="L256" s="62">
        <v>7.653715273734918</v>
      </c>
      <c r="M256" s="62">
        <v>7.3094171035978235</v>
      </c>
      <c r="N256" s="62">
        <v>6.919522854832383</v>
      </c>
      <c r="O256" s="62">
        <v>6.607856924109196</v>
      </c>
      <c r="P256" s="62">
        <v>6.2978722850923</v>
      </c>
      <c r="Q256" s="62">
        <v>6.252172032212873</v>
      </c>
      <c r="R256" s="62">
        <v>6.363008565196352</v>
      </c>
      <c r="S256" s="62">
        <v>6.4720415245231395</v>
      </c>
      <c r="T256" s="62">
        <v>6.534467704916653</v>
      </c>
      <c r="U256" s="62">
        <v>6.5288959313766854</v>
      </c>
      <c r="V256" s="62">
        <v>6.551134857284553</v>
      </c>
      <c r="W256" s="62">
        <v>6.847526865980805</v>
      </c>
      <c r="X256" s="62">
        <v>7.179462514770303</v>
      </c>
      <c r="Y256" s="62">
        <v>7.358663955289711</v>
      </c>
      <c r="Z256" s="62">
        <v>7.712206026983835</v>
      </c>
      <c r="AA256" s="62">
        <v>7.752021646886504</v>
      </c>
      <c r="AB256" s="62">
        <v>8.085874818367529</v>
      </c>
      <c r="AC256" s="62">
        <v>8.430600608881361</v>
      </c>
      <c r="AD256" s="62">
        <v>8.681038837204492</v>
      </c>
      <c r="AE256" s="62">
        <v>8.958626235578476</v>
      </c>
      <c r="AF256" s="62">
        <v>9.273829142106813</v>
      </c>
      <c r="AG256" s="62">
        <v>9.746751481298316</v>
      </c>
      <c r="AH256" s="62">
        <v>10.16264373781511</v>
      </c>
      <c r="AI256" s="62">
        <v>10.198568849143449</v>
      </c>
      <c r="AJ256" s="62">
        <v>10.434799904486429</v>
      </c>
      <c r="AK256" s="62">
        <v>10.85705877021362</v>
      </c>
      <c r="AL256" s="62">
        <v>11.152592721299753</v>
      </c>
      <c r="AM256" s="62">
        <v>11.380625202662904</v>
      </c>
      <c r="AN256" s="62">
        <v>11.731519603057976</v>
      </c>
      <c r="AO256" s="62">
        <v>12.120061269724644</v>
      </c>
      <c r="AP256" s="62">
        <v>12.555622703652235</v>
      </c>
      <c r="AQ256" s="62">
        <v>12.852977928229071</v>
      </c>
      <c r="AR256" s="62">
        <v>13.159808868621015</v>
      </c>
      <c r="AS256" s="62">
        <v>13.539345306568668</v>
      </c>
      <c r="AT256" s="62">
        <v>13.717620964657991</v>
      </c>
      <c r="AU256" s="62">
        <v>13.916989200185744</v>
      </c>
      <c r="AV256" s="62">
        <v>13.960787987426107</v>
      </c>
      <c r="AW256" s="62">
        <v>13.680721686923077</v>
      </c>
      <c r="AX256" s="62">
        <v>13.16983314897943</v>
      </c>
      <c r="AY256" s="62">
        <v>12.838999815646096</v>
      </c>
      <c r="AZ256" s="62">
        <v>12.315343362590367</v>
      </c>
      <c r="BA256" s="62">
        <v>11.903617544914658</v>
      </c>
      <c r="BB256" s="62">
        <v>11.837327225295043</v>
      </c>
      <c r="BC256" s="62">
        <v>11.903853927497599</v>
      </c>
      <c r="BD256" s="62">
        <v>11.897912258922181</v>
      </c>
      <c r="BE256" s="62">
        <v>11.854797620758397</v>
      </c>
      <c r="BF256" s="62">
        <v>12.102869819723452</v>
      </c>
      <c r="BG256" s="62">
        <v>12.406811987075068</v>
      </c>
      <c r="BH256" s="62">
        <v>12.760379089788245</v>
      </c>
      <c r="BI256" s="62">
        <v>13.262534876053877</v>
      </c>
      <c r="BJ256" s="62">
        <v>13.722167691444183</v>
      </c>
      <c r="BK256" s="62">
        <v>14.778543352819844</v>
      </c>
      <c r="BL256" s="62">
        <v>15.57212916311017</v>
      </c>
      <c r="BM256" s="62">
        <v>16.091642679198582</v>
      </c>
      <c r="BN256" s="62">
        <v>16.242466027247072</v>
      </c>
      <c r="BO256" s="62">
        <v>16.619009859988438</v>
      </c>
      <c r="BP256" s="62">
        <v>16.906311222968153</v>
      </c>
      <c r="BQ256" s="62">
        <v>17.113784360235645</v>
      </c>
      <c r="BR256" s="62">
        <v>17.270113388053435</v>
      </c>
      <c r="BS256" s="62">
        <v>17.615653044911223</v>
      </c>
      <c r="BT256" s="62">
        <v>18.297163461577888</v>
      </c>
      <c r="BU256" s="62">
        <v>18.538529746389262</v>
      </c>
      <c r="BV256" s="62">
        <v>18.568322697564067</v>
      </c>
      <c r="BW256" s="62">
        <v>18.230476447953112</v>
      </c>
      <c r="BX256" s="62">
        <v>17.720230811760228</v>
      </c>
      <c r="BY256" s="62">
        <v>17.260091375106224</v>
      </c>
      <c r="BZ256" s="62">
        <v>16.872720679935902</v>
      </c>
      <c r="CA256" s="62">
        <v>16.29740543870783</v>
      </c>
      <c r="CB256" s="62">
        <v>15.868842838287613</v>
      </c>
      <c r="CC256" s="62">
        <v>15.34710303594325</v>
      </c>
      <c r="CD256" s="62">
        <v>14.588812488531493</v>
      </c>
      <c r="CE256" s="62">
        <v>13.721313615310189</v>
      </c>
      <c r="CF256" s="62">
        <v>12.38381361531019</v>
      </c>
      <c r="CG256" s="62">
        <v>11.850981323203158</v>
      </c>
      <c r="CH256" s="62">
        <v>11.62720189364495</v>
      </c>
      <c r="CI256" s="62">
        <v>11.141239326800028</v>
      </c>
      <c r="CJ256" s="62">
        <v>10.790874477664028</v>
      </c>
      <c r="CK256" s="62">
        <v>10.643518613566155</v>
      </c>
      <c r="CL256" s="62">
        <v>10.394588538181283</v>
      </c>
      <c r="CM256" s="62">
        <v>10.050304659857225</v>
      </c>
      <c r="CN256" s="62">
        <v>9.763517463371388</v>
      </c>
      <c r="CO256" s="62">
        <v>9.502185560495223</v>
      </c>
      <c r="CP256" s="62">
        <v>9.365115741057851</v>
      </c>
      <c r="CQ256" s="62">
        <v>9.013082023476729</v>
      </c>
      <c r="CR256" s="62">
        <v>8.661943307120621</v>
      </c>
      <c r="CS256" s="62">
        <v>8.06350445689094</v>
      </c>
      <c r="CT256" s="62">
        <v>7.440463093473226</v>
      </c>
      <c r="CU256" s="62">
        <v>7.022827840593242</v>
      </c>
      <c r="CV256" s="62">
        <v>6.841255149052117</v>
      </c>
      <c r="CW256" s="62">
        <v>6.559133177456462</v>
      </c>
      <c r="CX256" s="62">
        <v>6.313798482031207</v>
      </c>
      <c r="CY256" s="62">
        <v>6.180623621177774</v>
      </c>
      <c r="CZ256" s="62">
        <v>6.091030889348201</v>
      </c>
      <c r="DA256" s="62">
        <v>5.990464067773775</v>
      </c>
      <c r="DB256" s="62">
        <v>5.859353771957597</v>
      </c>
      <c r="DC256" s="62">
        <v>5.7622176122390565</v>
      </c>
      <c r="DD256" s="62">
        <v>5.741772477663488</v>
      </c>
      <c r="DE256" s="62">
        <v>5.870715019403007</v>
      </c>
      <c r="DF256" s="62">
        <v>6.054367907449035</v>
      </c>
      <c r="DG256" s="62">
        <v>6.261434716688211</v>
      </c>
      <c r="DH256" s="62">
        <v>6.549579280477054</v>
      </c>
      <c r="DI256" s="62">
        <v>6.926080328770865</v>
      </c>
      <c r="DJ256" s="62">
        <v>7.342031565921544</v>
      </c>
      <c r="DK256" s="62">
        <v>7.672791994421334</v>
      </c>
      <c r="DL256" s="62">
        <v>7.851186578560598</v>
      </c>
      <c r="DM256" s="62">
        <v>8.122183792588785</v>
      </c>
      <c r="DN256" s="62">
        <v>8.472916971981336</v>
      </c>
      <c r="DO256" s="62">
        <v>8.908554811701313</v>
      </c>
      <c r="DP256" s="62">
        <v>9.313307792353845</v>
      </c>
      <c r="DQ256" s="62">
        <v>9.553850050183874</v>
      </c>
      <c r="DR256" s="62">
        <v>9.828447469789053</v>
      </c>
      <c r="DS256" s="62">
        <v>10.018543085604092</v>
      </c>
      <c r="DT256" s="62">
        <v>10.18865509301511</v>
      </c>
      <c r="DU256" s="62">
        <v>10.259024269062637</v>
      </c>
      <c r="DV256" s="62">
        <v>10.253246768715849</v>
      </c>
      <c r="DW256" s="62">
        <v>10.173237903467621</v>
      </c>
      <c r="DX256" s="62">
        <v>10.223291828813451</v>
      </c>
      <c r="DY256" s="62">
        <v>10.101053263543914</v>
      </c>
      <c r="DZ256" s="62">
        <v>9.996846075383237</v>
      </c>
      <c r="EA256" s="62">
        <v>9.760768824595216</v>
      </c>
      <c r="EB256" s="62">
        <v>9.427253007663268</v>
      </c>
      <c r="EC256" s="62">
        <v>9.026511629423352</v>
      </c>
      <c r="ED256" s="62">
        <v>8.569505989838648</v>
      </c>
      <c r="EE256" s="62">
        <v>8.076043646140773</v>
      </c>
      <c r="EF256" s="62">
        <v>7.559109221819729</v>
      </c>
      <c r="EG256" s="62">
        <v>7.096629335302115</v>
      </c>
      <c r="EH256" s="62">
        <v>6.718431657995565</v>
      </c>
      <c r="EI256" s="62">
        <v>6.434613660310379</v>
      </c>
      <c r="EJ256" s="62">
        <v>6.09759664366782</v>
      </c>
      <c r="EK256" s="62">
        <v>5.7945679253472235</v>
      </c>
      <c r="EL256" s="62">
        <v>5.44796954241476</v>
      </c>
      <c r="EM256" s="62">
        <v>5.219256239687809</v>
      </c>
      <c r="EN256" s="62">
        <v>5.079286025490452</v>
      </c>
      <c r="EO256" s="62">
        <v>4.992887037758105</v>
      </c>
      <c r="EP256" s="62">
        <v>4.846379547896315</v>
      </c>
      <c r="EQ256" s="62">
        <v>4.992464745486746</v>
      </c>
      <c r="ER256" s="62">
        <v>5.1861766441096</v>
      </c>
      <c r="ES256" s="62">
        <v>5.461885922414804</v>
      </c>
      <c r="ET256" s="62">
        <v>5.5543712188367</v>
      </c>
      <c r="EU256" s="62">
        <v>5.619878524442946</v>
      </c>
      <c r="EV256" s="62">
        <v>5.681097913680261</v>
      </c>
      <c r="EW256" s="62">
        <v>5.785599464723691</v>
      </c>
      <c r="EX256" s="62">
        <v>5.946705972381671</v>
      </c>
      <c r="EY256" s="62">
        <v>6.065361944003176</v>
      </c>
      <c r="EZ256" s="62">
        <v>6.303034477201222</v>
      </c>
      <c r="FA256" s="62">
        <v>6.553817792695546</v>
      </c>
      <c r="FB256" s="62">
        <v>6.892147065348342</v>
      </c>
      <c r="FC256" s="62">
        <v>7.020306011355231</v>
      </c>
      <c r="FD256" s="62">
        <v>7.082512710112423</v>
      </c>
      <c r="FE256" s="62">
        <v>7.130551481702294</v>
      </c>
      <c r="FF256" s="62">
        <v>7.282799740358779</v>
      </c>
    </row>
    <row r="257" spans="1:162" ht="12.75">
      <c r="A257" t="s">
        <v>403</v>
      </c>
      <c r="B257" s="62">
        <v>21.007928588296785</v>
      </c>
      <c r="C257" s="62">
        <v>19.75116091152911</v>
      </c>
      <c r="D257" s="62">
        <v>18.58552463214173</v>
      </c>
      <c r="E257" s="62">
        <v>17.99603157752532</v>
      </c>
      <c r="F257" s="62">
        <v>17.341828459995696</v>
      </c>
      <c r="G257" s="62">
        <v>16.907111411000198</v>
      </c>
      <c r="H257" s="62">
        <v>16.286306631523825</v>
      </c>
      <c r="I257" s="62">
        <v>15.473756309462635</v>
      </c>
      <c r="J257" s="62">
        <v>14.695670624462059</v>
      </c>
      <c r="K257" s="62">
        <v>14.266954592070803</v>
      </c>
      <c r="L257" s="62">
        <v>13.676890002658274</v>
      </c>
      <c r="M257" s="62">
        <v>13.213925570830604</v>
      </c>
      <c r="N257" s="62">
        <v>12.609124834114821</v>
      </c>
      <c r="O257" s="62">
        <v>11.903941606489733</v>
      </c>
      <c r="P257" s="62">
        <v>11.688875271498025</v>
      </c>
      <c r="Q257" s="62">
        <v>11.461748730533513</v>
      </c>
      <c r="R257" s="62">
        <v>11.160983110342684</v>
      </c>
      <c r="S257" s="62">
        <v>11.059535102568146</v>
      </c>
      <c r="T257" s="62">
        <v>10.913300722291211</v>
      </c>
      <c r="U257" s="62">
        <v>10.614422835321456</v>
      </c>
      <c r="V257" s="62">
        <v>10.44664663788424</v>
      </c>
      <c r="W257" s="62">
        <v>10.357458135850262</v>
      </c>
      <c r="X257" s="62">
        <v>10.436804013986462</v>
      </c>
      <c r="Y257" s="62">
        <v>10.570714078860348</v>
      </c>
      <c r="Z257" s="62">
        <v>10.8314857871176</v>
      </c>
      <c r="AA257" s="62">
        <v>10.89569612798033</v>
      </c>
      <c r="AB257" s="62">
        <v>10.838892232451334</v>
      </c>
      <c r="AC257" s="62">
        <v>10.717079058791604</v>
      </c>
      <c r="AD257" s="62">
        <v>10.695880228382245</v>
      </c>
      <c r="AE257" s="62">
        <v>10.520587143089164</v>
      </c>
      <c r="AF257" s="62">
        <v>10.540427136896144</v>
      </c>
      <c r="AG257" s="62">
        <v>10.670786405699737</v>
      </c>
      <c r="AH257" s="62">
        <v>11.010171858079538</v>
      </c>
      <c r="AI257" s="62">
        <v>11.131370622395393</v>
      </c>
      <c r="AJ257" s="62">
        <v>10.993147313511935</v>
      </c>
      <c r="AK257" s="62">
        <v>10.961361554533083</v>
      </c>
      <c r="AL257" s="62">
        <v>11.00458433205845</v>
      </c>
      <c r="AM257" s="62">
        <v>11.476570664536242</v>
      </c>
      <c r="AN257" s="62">
        <v>12.04182942117635</v>
      </c>
      <c r="AO257" s="62">
        <v>12.498562847324669</v>
      </c>
      <c r="AP257" s="62">
        <v>13.017337737002853</v>
      </c>
      <c r="AQ257" s="62">
        <v>13.285429529246082</v>
      </c>
      <c r="AR257" s="62">
        <v>13.79758398897611</v>
      </c>
      <c r="AS257" s="62">
        <v>14.3463893549496</v>
      </c>
      <c r="AT257" s="62">
        <v>14.591433014447537</v>
      </c>
      <c r="AU257" s="62">
        <v>14.944511461016036</v>
      </c>
      <c r="AV257" s="62">
        <v>15.678261730683806</v>
      </c>
      <c r="AW257" s="62">
        <v>16.45600488901584</v>
      </c>
      <c r="AX257" s="62">
        <v>17.099029290569195</v>
      </c>
      <c r="AY257" s="62">
        <v>17.37684878390975</v>
      </c>
      <c r="AZ257" s="62">
        <v>17.83056858773595</v>
      </c>
      <c r="BA257" s="62">
        <v>18.364249668117775</v>
      </c>
      <c r="BB257" s="62">
        <v>18.293879609009164</v>
      </c>
      <c r="BC257" s="62">
        <v>18.348991570202248</v>
      </c>
      <c r="BD257" s="62">
        <v>18.07591078552507</v>
      </c>
      <c r="BE257" s="62">
        <v>17.721404416758997</v>
      </c>
      <c r="BF257" s="62">
        <v>17.5085245591721</v>
      </c>
      <c r="BG257" s="62">
        <v>18.328491269260386</v>
      </c>
      <c r="BH257" s="62">
        <v>18.953886294291674</v>
      </c>
      <c r="BI257" s="62">
        <v>19.160673554650366</v>
      </c>
      <c r="BJ257" s="62">
        <v>19.52029910452975</v>
      </c>
      <c r="BK257" s="62">
        <v>20.397111450814478</v>
      </c>
      <c r="BL257" s="62">
        <v>20.27136587944442</v>
      </c>
      <c r="BM257" s="62">
        <v>19.90351615239395</v>
      </c>
      <c r="BN257" s="62">
        <v>19.841686545260323</v>
      </c>
      <c r="BO257" s="62">
        <v>19.892041183239545</v>
      </c>
      <c r="BP257" s="62">
        <v>20.069384874357905</v>
      </c>
      <c r="BQ257" s="62">
        <v>20.127642213865247</v>
      </c>
      <c r="BR257" s="62">
        <v>20.112527948129426</v>
      </c>
      <c r="BS257" s="62">
        <v>19.670218550966307</v>
      </c>
      <c r="BT257" s="62">
        <v>19.116077779354598</v>
      </c>
      <c r="BU257" s="62">
        <v>18.777062627839445</v>
      </c>
      <c r="BV257" s="62">
        <v>18.259401557059046</v>
      </c>
      <c r="BW257" s="62">
        <v>17.09419916216122</v>
      </c>
      <c r="BX257" s="62">
        <v>16.80579734736975</v>
      </c>
      <c r="BY257" s="62">
        <v>16.75440738597979</v>
      </c>
      <c r="BZ257" s="62">
        <v>16.903683909257566</v>
      </c>
      <c r="CA257" s="62">
        <v>16.72838779081019</v>
      </c>
      <c r="CB257" s="62">
        <v>16.469474424765707</v>
      </c>
      <c r="CC257" s="62">
        <v>16.39691791793085</v>
      </c>
      <c r="CD257" s="62">
        <v>16.533395101949015</v>
      </c>
      <c r="CE257" s="62">
        <v>16.18325688727803</v>
      </c>
      <c r="CF257" s="62">
        <v>15.702671992092542</v>
      </c>
      <c r="CG257" s="62">
        <v>15.290353715872397</v>
      </c>
      <c r="CH257" s="62">
        <v>15.075143582329588</v>
      </c>
      <c r="CI257" s="62">
        <v>15.354196074901395</v>
      </c>
      <c r="CJ257" s="62">
        <v>15.525474351681169</v>
      </c>
      <c r="CK257" s="62">
        <v>15.5442391789117</v>
      </c>
      <c r="CL257" s="62">
        <v>15.02359528879599</v>
      </c>
      <c r="CM257" s="62">
        <v>14.78199390578339</v>
      </c>
      <c r="CN257" s="62">
        <v>14.499376702191066</v>
      </c>
      <c r="CO257" s="62">
        <v>14.35457885619671</v>
      </c>
      <c r="CP257" s="62">
        <v>14.099084745954826</v>
      </c>
      <c r="CQ257" s="62">
        <v>13.682856032800546</v>
      </c>
      <c r="CR257" s="62">
        <v>13.460243830814534</v>
      </c>
      <c r="CS257" s="62">
        <v>13.202901046891972</v>
      </c>
      <c r="CT257" s="62">
        <v>12.770838702364609</v>
      </c>
      <c r="CU257" s="62">
        <v>12.024402031471125</v>
      </c>
      <c r="CV257" s="62">
        <v>11.313400569482818</v>
      </c>
      <c r="CW257" s="62">
        <v>10.8784492789029</v>
      </c>
      <c r="CX257" s="62">
        <v>10.976524266042135</v>
      </c>
      <c r="CY257" s="62">
        <v>11.032371221927763</v>
      </c>
      <c r="CZ257" s="62">
        <v>11.303355782979615</v>
      </c>
      <c r="DA257" s="62">
        <v>11.40262826348967</v>
      </c>
      <c r="DB257" s="62">
        <v>11.298635406797779</v>
      </c>
      <c r="DC257" s="62">
        <v>11.258758498331126</v>
      </c>
      <c r="DD257" s="62">
        <v>11.253988483862834</v>
      </c>
      <c r="DE257" s="62">
        <v>11.39856450999194</v>
      </c>
      <c r="DF257" s="62">
        <v>11.578358105670953</v>
      </c>
      <c r="DG257" s="62">
        <v>11.985271469255606</v>
      </c>
      <c r="DH257" s="62">
        <v>12.826432917179211</v>
      </c>
      <c r="DI257" s="62">
        <v>13.366585414494631</v>
      </c>
      <c r="DJ257" s="62">
        <v>14.05255934596388</v>
      </c>
      <c r="DK257" s="62">
        <v>14.77184318485556</v>
      </c>
      <c r="DL257" s="62">
        <v>15.435155865032833</v>
      </c>
      <c r="DM257" s="62">
        <v>16.165640705332653</v>
      </c>
      <c r="DN257" s="62">
        <v>16.42168039293359</v>
      </c>
      <c r="DO257" s="62">
        <v>16.998400827399017</v>
      </c>
      <c r="DP257" s="62">
        <v>17.10242048883147</v>
      </c>
      <c r="DQ257" s="62">
        <v>17.10817562593786</v>
      </c>
      <c r="DR257" s="62">
        <v>17.682004189349758</v>
      </c>
      <c r="DS257" s="62">
        <v>17.936335353656474</v>
      </c>
      <c r="DT257" s="62">
        <v>17.98433312453459</v>
      </c>
      <c r="DU257" s="62">
        <v>18.223643565337568</v>
      </c>
      <c r="DV257" s="62">
        <v>18.22883518301108</v>
      </c>
      <c r="DW257" s="62">
        <v>18.033908474463583</v>
      </c>
      <c r="DX257" s="62">
        <v>17.941639105356945</v>
      </c>
      <c r="DY257" s="62">
        <v>17.503993596855967</v>
      </c>
      <c r="DZ257" s="62">
        <v>17.60335537835331</v>
      </c>
      <c r="EA257" s="62">
        <v>17.230679706105718</v>
      </c>
      <c r="EB257" s="62">
        <v>17.357396621315015</v>
      </c>
      <c r="EC257" s="62">
        <v>17.594820923816638</v>
      </c>
      <c r="ED257" s="62">
        <v>17.220927383146776</v>
      </c>
      <c r="EE257" s="62">
        <v>17.226948233458288</v>
      </c>
      <c r="EF257" s="62">
        <v>16.619559617634597</v>
      </c>
      <c r="EG257" s="62">
        <v>16.159035046134733</v>
      </c>
      <c r="EH257" s="62">
        <v>15.56774106706703</v>
      </c>
      <c r="EI257" s="62">
        <v>15.016606929751518</v>
      </c>
      <c r="EJ257" s="62">
        <v>14.194213239765235</v>
      </c>
      <c r="EK257" s="62">
        <v>13.69950870917026</v>
      </c>
      <c r="EL257" s="62">
        <v>13.23459938069386</v>
      </c>
      <c r="EM257" s="62">
        <v>12.877886417730892</v>
      </c>
      <c r="EN257" s="62">
        <v>12.472599131382184</v>
      </c>
      <c r="EO257" s="62">
        <v>12.025338059121111</v>
      </c>
      <c r="EP257" s="62">
        <v>11.604938800665694</v>
      </c>
      <c r="EQ257" s="62">
        <v>11.350228126052109</v>
      </c>
      <c r="ER257" s="62">
        <v>11.860283357822235</v>
      </c>
      <c r="ES257" s="62">
        <v>11.789454427708359</v>
      </c>
      <c r="ET257" s="62">
        <v>11.705304928665244</v>
      </c>
      <c r="EU257" s="62">
        <v>11.812736424483148</v>
      </c>
      <c r="EV257" s="62">
        <v>12.164307423962834</v>
      </c>
      <c r="EW257" s="62">
        <v>12.387594468333356</v>
      </c>
      <c r="EX257" s="62">
        <v>12.71208985902834</v>
      </c>
      <c r="EY257" s="62">
        <v>13.270290917229401</v>
      </c>
      <c r="EZ257" s="62">
        <v>13.910205928128127</v>
      </c>
      <c r="FA257" s="62">
        <v>14.609633409044156</v>
      </c>
      <c r="FB257" s="62">
        <v>15.328621530962577</v>
      </c>
      <c r="FC257" s="62">
        <v>15.595701717945678</v>
      </c>
      <c r="FD257" s="62">
        <v>15.742299698641638</v>
      </c>
      <c r="FE257" s="62">
        <v>16.635940861050504</v>
      </c>
      <c r="FF257" s="62">
        <v>17.634378345197057</v>
      </c>
    </row>
    <row r="258" spans="1:162" ht="12.75">
      <c r="A258" t="s">
        <v>293</v>
      </c>
      <c r="B258" s="62">
        <v>13.98970549157657</v>
      </c>
      <c r="C258" s="62">
        <v>13.54040150976549</v>
      </c>
      <c r="D258" s="62">
        <v>13.000306256890909</v>
      </c>
      <c r="E258" s="62">
        <v>12.502986156259238</v>
      </c>
      <c r="F258" s="62">
        <v>11.985013996098893</v>
      </c>
      <c r="G258" s="62">
        <v>11.465887176424959</v>
      </c>
      <c r="H258" s="62">
        <v>10.998618524618387</v>
      </c>
      <c r="I258" s="62">
        <v>10.447482970505655</v>
      </c>
      <c r="J258" s="62">
        <v>9.943137784014196</v>
      </c>
      <c r="K258" s="62">
        <v>9.505920450186759</v>
      </c>
      <c r="L258" s="62">
        <v>9.01021949150096</v>
      </c>
      <c r="M258" s="62">
        <v>8.69018174972549</v>
      </c>
      <c r="N258" s="62">
        <v>8.32600402453596</v>
      </c>
      <c r="O258" s="62">
        <v>8.003224570086685</v>
      </c>
      <c r="P258" s="62">
        <v>7.761090352880214</v>
      </c>
      <c r="Q258" s="62">
        <v>7.650095871284549</v>
      </c>
      <c r="R258" s="62">
        <v>7.594659457377401</v>
      </c>
      <c r="S258" s="62">
        <v>7.657482695931599</v>
      </c>
      <c r="T258" s="62">
        <v>7.7639623643644216</v>
      </c>
      <c r="U258" s="62">
        <v>7.877919577006543</v>
      </c>
      <c r="V258" s="62">
        <v>8.070311524867625</v>
      </c>
      <c r="W258" s="62">
        <v>8.276379653078973</v>
      </c>
      <c r="X258" s="62">
        <v>8.58903808693329</v>
      </c>
      <c r="Y258" s="62">
        <v>8.847661618676147</v>
      </c>
      <c r="Z258" s="62">
        <v>9.167325360678772</v>
      </c>
      <c r="AA258" s="62">
        <v>9.417050953075474</v>
      </c>
      <c r="AB258" s="62">
        <v>9.713437881664367</v>
      </c>
      <c r="AC258" s="62">
        <v>9.97036291063403</v>
      </c>
      <c r="AD258" s="62">
        <v>10.171767129407693</v>
      </c>
      <c r="AE258" s="62">
        <v>10.30798216664703</v>
      </c>
      <c r="AF258" s="62">
        <v>10.484690100070999</v>
      </c>
      <c r="AG258" s="62">
        <v>10.765426637833727</v>
      </c>
      <c r="AH258" s="62">
        <v>10.98917556996122</v>
      </c>
      <c r="AI258" s="62">
        <v>11.102078164858662</v>
      </c>
      <c r="AJ258" s="62">
        <v>11.350829359960025</v>
      </c>
      <c r="AK258" s="62">
        <v>11.632171010770705</v>
      </c>
      <c r="AL258" s="62">
        <v>12.026929030528722</v>
      </c>
      <c r="AM258" s="62">
        <v>12.407452844165954</v>
      </c>
      <c r="AN258" s="62">
        <v>12.830540194238603</v>
      </c>
      <c r="AO258" s="62">
        <v>13.214587578359014</v>
      </c>
      <c r="AP258" s="62">
        <v>13.554551823243642</v>
      </c>
      <c r="AQ258" s="62">
        <v>13.844023404984334</v>
      </c>
      <c r="AR258" s="62">
        <v>14.138953673928347</v>
      </c>
      <c r="AS258" s="62">
        <v>14.261737102590942</v>
      </c>
      <c r="AT258" s="62">
        <v>14.27885436718619</v>
      </c>
      <c r="AU258" s="62">
        <v>14.40621449912289</v>
      </c>
      <c r="AV258" s="62">
        <v>14.700781610467212</v>
      </c>
      <c r="AW258" s="62">
        <v>14.89834870232288</v>
      </c>
      <c r="AX258" s="62">
        <v>14.916540605617081</v>
      </c>
      <c r="AY258" s="62">
        <v>14.819761793490896</v>
      </c>
      <c r="AZ258" s="62">
        <v>14.585557721665538</v>
      </c>
      <c r="BA258" s="62">
        <v>14.439866095138997</v>
      </c>
      <c r="BB258" s="62">
        <v>14.201374613314272</v>
      </c>
      <c r="BC258" s="62">
        <v>14.005818482557268</v>
      </c>
      <c r="BD258" s="62">
        <v>13.610551322106751</v>
      </c>
      <c r="BE258" s="62">
        <v>13.186239512584608</v>
      </c>
      <c r="BF258" s="62">
        <v>12.89125764357478</v>
      </c>
      <c r="BG258" s="62">
        <v>12.708885115739298</v>
      </c>
      <c r="BH258" s="62">
        <v>12.27887910170366</v>
      </c>
      <c r="BI258" s="62">
        <v>12.28686779455059</v>
      </c>
      <c r="BJ258" s="62">
        <v>12.445601721180234</v>
      </c>
      <c r="BK258" s="62">
        <v>12.809696574584954</v>
      </c>
      <c r="BL258" s="62">
        <v>12.823672974230554</v>
      </c>
      <c r="BM258" s="62">
        <v>12.598393987169851</v>
      </c>
      <c r="BN258" s="62">
        <v>12.47676125945389</v>
      </c>
      <c r="BO258" s="62">
        <v>12.437501442562242</v>
      </c>
      <c r="BP258" s="62">
        <v>12.343181211415777</v>
      </c>
      <c r="BQ258" s="62">
        <v>12.277411771425575</v>
      </c>
      <c r="BR258" s="62">
        <v>12.138666688427406</v>
      </c>
      <c r="BS258" s="62">
        <v>11.98476010239831</v>
      </c>
      <c r="BT258" s="62">
        <v>11.857404885473303</v>
      </c>
      <c r="BU258" s="62">
        <v>11.545263047663807</v>
      </c>
      <c r="BV258" s="62">
        <v>11.185766132102552</v>
      </c>
      <c r="BW258" s="62">
        <v>10.685382701058613</v>
      </c>
      <c r="BX258" s="62">
        <v>10.30336445970679</v>
      </c>
      <c r="BY258" s="62">
        <v>10.009907532986032</v>
      </c>
      <c r="BZ258" s="62">
        <v>9.815683757312684</v>
      </c>
      <c r="CA258" s="62">
        <v>9.588212019503706</v>
      </c>
      <c r="CB258" s="62">
        <v>9.586935612180735</v>
      </c>
      <c r="CC258" s="62">
        <v>9.562852755855616</v>
      </c>
      <c r="CD258" s="62">
        <v>9.547094686557033</v>
      </c>
      <c r="CE258" s="62">
        <v>9.511261182114952</v>
      </c>
      <c r="CF258" s="62">
        <v>9.516970801476626</v>
      </c>
      <c r="CG258" s="62">
        <v>9.317838269588732</v>
      </c>
      <c r="CH258" s="62">
        <v>8.993891907832175</v>
      </c>
      <c r="CI258" s="62">
        <v>8.765481760294076</v>
      </c>
      <c r="CJ258" s="62">
        <v>8.67734915349384</v>
      </c>
      <c r="CK258" s="62">
        <v>8.777805449173139</v>
      </c>
      <c r="CL258" s="62">
        <v>8.810105995079716</v>
      </c>
      <c r="CM258" s="62">
        <v>8.82770386110434</v>
      </c>
      <c r="CN258" s="62">
        <v>8.820056300326856</v>
      </c>
      <c r="CO258" s="62">
        <v>8.831702905717384</v>
      </c>
      <c r="CP258" s="62">
        <v>8.964791473480416</v>
      </c>
      <c r="CQ258" s="62">
        <v>8.828204586603752</v>
      </c>
      <c r="CR258" s="62">
        <v>8.5237821454903</v>
      </c>
      <c r="CS258" s="62">
        <v>8.193487028506713</v>
      </c>
      <c r="CT258" s="62">
        <v>7.889198496320376</v>
      </c>
      <c r="CU258" s="62">
        <v>7.584305009382742</v>
      </c>
      <c r="CV258" s="62">
        <v>7.357918842199914</v>
      </c>
      <c r="CW258" s="62">
        <v>7.126309663975778</v>
      </c>
      <c r="CX258" s="62">
        <v>6.917600237489361</v>
      </c>
      <c r="CY258" s="62">
        <v>6.704333657786208</v>
      </c>
      <c r="CZ258" s="62">
        <v>6.5765361294339355</v>
      </c>
      <c r="DA258" s="62">
        <v>6.46533896397792</v>
      </c>
      <c r="DB258" s="62">
        <v>6.247926005730761</v>
      </c>
      <c r="DC258" s="62">
        <v>6.154504553213587</v>
      </c>
      <c r="DD258" s="62">
        <v>6.104771381678355</v>
      </c>
      <c r="DE258" s="62">
        <v>6.1581540786506155</v>
      </c>
      <c r="DF258" s="62">
        <v>6.203570394367791</v>
      </c>
      <c r="DG258" s="62">
        <v>6.356253288334787</v>
      </c>
      <c r="DH258" s="62">
        <v>6.651579465585229</v>
      </c>
      <c r="DI258" s="62">
        <v>6.966741631884191</v>
      </c>
      <c r="DJ258" s="62">
        <v>7.28433521614727</v>
      </c>
      <c r="DK258" s="62">
        <v>7.6041053286202525</v>
      </c>
      <c r="DL258" s="62">
        <v>7.836811615064857</v>
      </c>
      <c r="DM258" s="62">
        <v>8.065085498564784</v>
      </c>
      <c r="DN258" s="62">
        <v>8.24178050752137</v>
      </c>
      <c r="DO258" s="62">
        <v>8.490316991377027</v>
      </c>
      <c r="DP258" s="62">
        <v>8.652407852439863</v>
      </c>
      <c r="DQ258" s="62">
        <v>8.901488214966767</v>
      </c>
      <c r="DR258" s="62">
        <v>9.237578733530745</v>
      </c>
      <c r="DS258" s="62">
        <v>9.391268119880015</v>
      </c>
      <c r="DT258" s="62">
        <v>9.505382014896071</v>
      </c>
      <c r="DU258" s="62">
        <v>9.595725097789272</v>
      </c>
      <c r="DV258" s="62">
        <v>9.680793124156967</v>
      </c>
      <c r="DW258" s="62">
        <v>9.609224323242264</v>
      </c>
      <c r="DX258" s="62">
        <v>9.570443045522934</v>
      </c>
      <c r="DY258" s="62">
        <v>9.443120762149977</v>
      </c>
      <c r="DZ258" s="62">
        <v>9.335030240615772</v>
      </c>
      <c r="EA258" s="62">
        <v>9.203430556973109</v>
      </c>
      <c r="EB258" s="62">
        <v>9.130387831034113</v>
      </c>
      <c r="EC258" s="62">
        <v>8.8603960729011</v>
      </c>
      <c r="ED258" s="62">
        <v>8.513438782093656</v>
      </c>
      <c r="EE258" s="62">
        <v>8.23585714715166</v>
      </c>
      <c r="EF258" s="62">
        <v>7.9105097229365136</v>
      </c>
      <c r="EG258" s="62">
        <v>7.533556846347658</v>
      </c>
      <c r="EH258" s="62">
        <v>7.18351432983622</v>
      </c>
      <c r="EI258" s="62">
        <v>6.932223677020438</v>
      </c>
      <c r="EJ258" s="62">
        <v>6.672549546912214</v>
      </c>
      <c r="EK258" s="62">
        <v>6.456090847991164</v>
      </c>
      <c r="EL258" s="62">
        <v>6.276104250805569</v>
      </c>
      <c r="EM258" s="62">
        <v>6.0824851888573415</v>
      </c>
      <c r="EN258" s="62">
        <v>5.907971657624377</v>
      </c>
      <c r="EO258" s="62">
        <v>5.7430110397335845</v>
      </c>
      <c r="EP258" s="62">
        <v>5.539793498840701</v>
      </c>
      <c r="EQ258" s="62">
        <v>5.501513886238442</v>
      </c>
      <c r="ER258" s="62">
        <v>5.506744340976351</v>
      </c>
      <c r="ES258" s="62">
        <v>5.583343229219203</v>
      </c>
      <c r="ET258" s="62">
        <v>5.610713087616285</v>
      </c>
      <c r="EU258" s="62">
        <v>5.672780529880793</v>
      </c>
      <c r="EV258" s="62">
        <v>5.707329993785301</v>
      </c>
      <c r="EW258" s="62">
        <v>5.805656048837659</v>
      </c>
      <c r="EX258" s="62">
        <v>5.886732061923097</v>
      </c>
      <c r="EY258" s="62">
        <v>5.988597520149564</v>
      </c>
      <c r="EZ258" s="62">
        <v>6.1238844709575835</v>
      </c>
      <c r="FA258" s="62">
        <v>6.2925619536594555</v>
      </c>
      <c r="FB258" s="62">
        <v>6.511003469846997</v>
      </c>
      <c r="FC258" s="62">
        <v>6.615709555635931</v>
      </c>
      <c r="FD258" s="62">
        <v>6.720289070989168</v>
      </c>
      <c r="FE258" s="62">
        <v>6.831054385206947</v>
      </c>
      <c r="FF258" s="62">
        <v>6.990906148082915</v>
      </c>
    </row>
    <row r="259" spans="1:21" ht="12.75">
      <c r="A259" s="61"/>
      <c r="B259" s="62"/>
      <c r="C259" s="62"/>
      <c r="D259" s="62"/>
      <c r="E259" s="62"/>
      <c r="F259" s="62"/>
      <c r="G259" s="62"/>
      <c r="H259" s="62"/>
      <c r="I259" s="62"/>
      <c r="J259" s="62"/>
      <c r="K259" s="62"/>
      <c r="L259" s="62"/>
      <c r="M259" s="62"/>
      <c r="N259" s="62"/>
      <c r="O259" s="62"/>
      <c r="P259" s="62"/>
      <c r="Q259" s="62"/>
      <c r="R259" s="62"/>
      <c r="S259" s="62"/>
      <c r="T259" s="62"/>
      <c r="U259" s="62"/>
    </row>
    <row r="260" spans="1:21" ht="12.75">
      <c r="A260" s="61"/>
      <c r="B260" s="62"/>
      <c r="C260" s="62"/>
      <c r="D260" s="62"/>
      <c r="E260" s="62"/>
      <c r="F260" s="62"/>
      <c r="G260" s="62"/>
      <c r="H260" s="62"/>
      <c r="I260" s="62"/>
      <c r="J260" s="62"/>
      <c r="K260" s="62"/>
      <c r="L260" s="62"/>
      <c r="M260" s="62"/>
      <c r="N260" s="62"/>
      <c r="O260" s="62"/>
      <c r="P260" s="62"/>
      <c r="Q260" s="62"/>
      <c r="R260" s="62"/>
      <c r="S260" s="62"/>
      <c r="T260" s="62"/>
      <c r="U260" s="62"/>
    </row>
    <row r="261" spans="1:21" ht="12.75">
      <c r="A261" s="22" t="s">
        <v>407</v>
      </c>
      <c r="B261" s="23"/>
      <c r="C261" s="23"/>
      <c r="D261" s="22"/>
      <c r="E261" s="22"/>
      <c r="F261" s="22"/>
      <c r="G261" s="22"/>
      <c r="H261" s="22"/>
      <c r="I261" s="22"/>
      <c r="J261" s="22"/>
      <c r="K261" s="22"/>
      <c r="L261" s="22"/>
      <c r="M261" s="22"/>
      <c r="N261" s="22"/>
      <c r="O261" s="22"/>
      <c r="P261" s="22"/>
      <c r="Q261" s="22"/>
      <c r="R261" s="22"/>
      <c r="S261" s="22"/>
      <c r="T261" s="22"/>
      <c r="U261" s="22"/>
    </row>
    <row r="262" spans="1:21" ht="12.75">
      <c r="A262" s="61"/>
      <c r="B262" s="62"/>
      <c r="C262" s="62"/>
      <c r="D262" s="62"/>
      <c r="E262" s="62"/>
      <c r="F262" s="62"/>
      <c r="G262" s="62"/>
      <c r="H262" s="62"/>
      <c r="I262" s="62"/>
      <c r="J262" s="62"/>
      <c r="K262" s="62"/>
      <c r="L262" s="62"/>
      <c r="M262" s="62"/>
      <c r="N262" s="62"/>
      <c r="O262" s="62"/>
      <c r="P262" s="62"/>
      <c r="Q262" s="62"/>
      <c r="R262" s="62"/>
      <c r="S262" s="62"/>
      <c r="T262" s="62"/>
      <c r="U262" s="62"/>
    </row>
    <row r="263" spans="1:21" ht="12.75">
      <c r="A263" t="s">
        <v>242</v>
      </c>
      <c r="B263" s="45">
        <v>6799</v>
      </c>
      <c r="C263" s="196">
        <v>0.22769591426657737</v>
      </c>
      <c r="D263" s="62"/>
      <c r="E263" s="62"/>
      <c r="F263" s="62"/>
      <c r="G263" s="62"/>
      <c r="H263" s="62"/>
      <c r="I263" s="62"/>
      <c r="J263" s="62"/>
      <c r="K263" s="62"/>
      <c r="L263" s="62"/>
      <c r="M263" s="62"/>
      <c r="N263" s="62"/>
      <c r="O263" s="62"/>
      <c r="P263" s="62"/>
      <c r="Q263" s="62"/>
      <c r="R263" s="62"/>
      <c r="S263" s="62"/>
      <c r="T263" s="62"/>
      <c r="U263" s="62"/>
    </row>
    <row r="264" spans="1:21" ht="12.75">
      <c r="A264" t="s">
        <v>278</v>
      </c>
      <c r="B264" s="45">
        <v>5416</v>
      </c>
      <c r="C264" s="196">
        <v>0.18137977227059612</v>
      </c>
      <c r="D264" s="62"/>
      <c r="E264" s="62"/>
      <c r="F264" s="62"/>
      <c r="G264" s="62"/>
      <c r="H264" s="62"/>
      <c r="I264" s="62"/>
      <c r="J264" s="62"/>
      <c r="K264" s="62"/>
      <c r="L264" s="62"/>
      <c r="M264" s="62"/>
      <c r="N264" s="62"/>
      <c r="O264" s="62"/>
      <c r="P264" s="62"/>
      <c r="Q264" s="62"/>
      <c r="R264" s="62"/>
      <c r="S264" s="62"/>
      <c r="T264" s="62"/>
      <c r="U264" s="62"/>
    </row>
    <row r="265" spans="1:21" ht="12.75">
      <c r="A265" t="s">
        <v>365</v>
      </c>
      <c r="B265" s="45">
        <v>4795</v>
      </c>
      <c r="C265" s="196">
        <v>0.16058271935699933</v>
      </c>
      <c r="D265" s="62"/>
      <c r="E265" s="62"/>
      <c r="F265" s="62"/>
      <c r="G265" s="62"/>
      <c r="H265" s="62"/>
      <c r="I265" s="62"/>
      <c r="J265" s="62"/>
      <c r="K265" s="62"/>
      <c r="L265" s="62"/>
      <c r="M265" s="62"/>
      <c r="N265" s="62"/>
      <c r="O265" s="62"/>
      <c r="P265" s="62"/>
      <c r="Q265" s="62"/>
      <c r="R265" s="62"/>
      <c r="S265" s="62"/>
      <c r="T265" s="62"/>
      <c r="U265" s="62"/>
    </row>
    <row r="266" spans="1:21" ht="12.75">
      <c r="A266" t="s">
        <v>279</v>
      </c>
      <c r="B266" s="45">
        <v>5114</v>
      </c>
      <c r="C266" s="196">
        <v>0.17126590756865373</v>
      </c>
      <c r="D266" s="62"/>
      <c r="E266" s="62"/>
      <c r="F266" s="62"/>
      <c r="G266" s="62"/>
      <c r="H266" s="62"/>
      <c r="I266" s="62"/>
      <c r="J266" s="62"/>
      <c r="K266" s="62"/>
      <c r="L266" s="62"/>
      <c r="M266" s="62"/>
      <c r="N266" s="62"/>
      <c r="O266" s="62"/>
      <c r="P266" s="62"/>
      <c r="Q266" s="62"/>
      <c r="R266" s="62"/>
      <c r="S266" s="62"/>
      <c r="T266" s="62"/>
      <c r="U266" s="62"/>
    </row>
    <row r="267" spans="1:21" ht="12.75">
      <c r="A267" t="s">
        <v>364</v>
      </c>
      <c r="B267" s="45">
        <v>7737</v>
      </c>
      <c r="C267" s="196">
        <v>0.2591091761553918</v>
      </c>
      <c r="D267" s="62"/>
      <c r="E267" s="62"/>
      <c r="F267" s="62"/>
      <c r="G267" s="62"/>
      <c r="H267" s="62"/>
      <c r="I267" s="62"/>
      <c r="J267" s="62"/>
      <c r="K267" s="62"/>
      <c r="L267" s="62"/>
      <c r="M267" s="62"/>
      <c r="N267" s="62"/>
      <c r="O267" s="62"/>
      <c r="P267" s="62"/>
      <c r="Q267" s="62"/>
      <c r="R267" s="62"/>
      <c r="S267" s="62"/>
      <c r="T267" s="62"/>
      <c r="U267" s="62"/>
    </row>
    <row r="268" spans="1:21" ht="12.75">
      <c r="A268" s="61"/>
      <c r="B268" s="62"/>
      <c r="C268" s="62"/>
      <c r="D268" s="62"/>
      <c r="E268" s="62"/>
      <c r="F268" s="62"/>
      <c r="G268" s="62"/>
      <c r="H268" s="62"/>
      <c r="I268" s="62"/>
      <c r="J268" s="62"/>
      <c r="K268" s="62"/>
      <c r="L268" s="62"/>
      <c r="M268" s="62"/>
      <c r="N268" s="62"/>
      <c r="O268" s="62"/>
      <c r="P268" s="62"/>
      <c r="Q268" s="62"/>
      <c r="R268" s="62"/>
      <c r="S268" s="62"/>
      <c r="T268" s="62"/>
      <c r="U268" s="62"/>
    </row>
    <row r="269" spans="1:21" ht="12.75">
      <c r="A269" s="61"/>
      <c r="B269" s="93">
        <v>2000</v>
      </c>
      <c r="C269" s="93">
        <v>2001</v>
      </c>
      <c r="D269" s="93">
        <v>2002</v>
      </c>
      <c r="E269" s="93">
        <v>2003</v>
      </c>
      <c r="F269" s="93">
        <v>2004</v>
      </c>
      <c r="G269" s="93">
        <v>2005</v>
      </c>
      <c r="H269" s="93">
        <v>2006</v>
      </c>
      <c r="I269" s="93">
        <v>2007</v>
      </c>
      <c r="J269" s="93">
        <v>2008</v>
      </c>
      <c r="K269" s="93">
        <v>2009</v>
      </c>
      <c r="L269" s="93">
        <v>2010</v>
      </c>
      <c r="M269" s="93">
        <v>2011</v>
      </c>
      <c r="N269" s="93">
        <v>2012</v>
      </c>
      <c r="O269" s="62"/>
      <c r="P269" s="62"/>
      <c r="Q269" s="62"/>
      <c r="R269" s="62"/>
      <c r="S269" s="62"/>
      <c r="T269" s="62"/>
      <c r="U269" s="62"/>
    </row>
    <row r="270" spans="1:21" ht="12.75">
      <c r="A270" t="s">
        <v>234</v>
      </c>
      <c r="B270">
        <v>100</v>
      </c>
      <c r="C270" s="62">
        <v>100.00235783715598</v>
      </c>
      <c r="D270" s="62">
        <v>110.24244460556332</v>
      </c>
      <c r="E270" s="62">
        <v>122.49317700872989</v>
      </c>
      <c r="F270" s="62">
        <v>133.0014677536296</v>
      </c>
      <c r="G270" s="62">
        <v>138.72570690905232</v>
      </c>
      <c r="H270" s="62">
        <v>127.77237440096201</v>
      </c>
      <c r="I270" s="62">
        <v>106.3360978973987</v>
      </c>
      <c r="J270" s="62">
        <v>99.55377931823138</v>
      </c>
      <c r="K270" s="62">
        <v>119.54720684715909</v>
      </c>
      <c r="L270" s="62">
        <v>122.75018125873136</v>
      </c>
      <c r="M270" s="62">
        <v>114.94927702818205</v>
      </c>
      <c r="N270" s="62">
        <v>120.5072886641084</v>
      </c>
      <c r="O270" s="62"/>
      <c r="P270" s="62"/>
      <c r="Q270" s="62"/>
      <c r="R270" s="62"/>
      <c r="S270" s="62"/>
      <c r="T270" s="62"/>
      <c r="U270" s="62"/>
    </row>
    <row r="271" spans="1:21" ht="12.75">
      <c r="A271" t="s">
        <v>235</v>
      </c>
      <c r="B271">
        <v>100</v>
      </c>
      <c r="C271" s="62">
        <v>99.29587959168468</v>
      </c>
      <c r="D271" s="62">
        <v>110.40906042768795</v>
      </c>
      <c r="E271" s="62">
        <v>121.99910587884659</v>
      </c>
      <c r="F271" s="62">
        <v>131.04463154757468</v>
      </c>
      <c r="G271" s="62">
        <v>137.5381864242605</v>
      </c>
      <c r="H271" s="62">
        <v>125.34088368973997</v>
      </c>
      <c r="I271" s="62">
        <v>102.35824454213547</v>
      </c>
      <c r="J271" s="62">
        <v>97.32136204455703</v>
      </c>
      <c r="K271" s="62">
        <v>117.44436579489854</v>
      </c>
      <c r="L271" s="62">
        <v>118.41144475076374</v>
      </c>
      <c r="M271" s="62">
        <v>107.00022353028835</v>
      </c>
      <c r="N271" s="62">
        <v>111.24357350420982</v>
      </c>
      <c r="O271" s="62"/>
      <c r="P271" s="62"/>
      <c r="Q271" s="62"/>
      <c r="R271" s="62"/>
      <c r="S271" s="62"/>
      <c r="T271" s="62"/>
      <c r="U271" s="62"/>
    </row>
    <row r="272" spans="1:21" ht="12.75">
      <c r="A272" t="s">
        <v>242</v>
      </c>
      <c r="B272">
        <v>100</v>
      </c>
      <c r="C272" s="62">
        <v>96.64851277754504</v>
      </c>
      <c r="D272" s="62">
        <v>102.8906577293674</v>
      </c>
      <c r="E272" s="62">
        <v>109.44002234324815</v>
      </c>
      <c r="F272" s="62">
        <v>116.58986175115207</v>
      </c>
      <c r="G272" s="62">
        <v>120.62561094819159</v>
      </c>
      <c r="H272" s="62">
        <v>110.27789414886189</v>
      </c>
      <c r="I272" s="62">
        <v>88.7585532746823</v>
      </c>
      <c r="J272" s="62">
        <v>83.21463482753806</v>
      </c>
      <c r="K272" s="62">
        <v>97.77498487175907</v>
      </c>
      <c r="L272" s="62">
        <v>100.1815388912163</v>
      </c>
      <c r="M272" s="62">
        <v>91.14648792068148</v>
      </c>
      <c r="N272" s="62">
        <v>94.94484010613043</v>
      </c>
      <c r="O272" s="62"/>
      <c r="P272" s="62"/>
      <c r="Q272" s="62"/>
      <c r="R272" s="62"/>
      <c r="S272" s="62"/>
      <c r="T272" s="62"/>
      <c r="U272" s="62"/>
    </row>
    <row r="273" spans="1:21" ht="12.75">
      <c r="A273" t="s">
        <v>278</v>
      </c>
      <c r="B273">
        <v>100</v>
      </c>
      <c r="C273" s="62">
        <v>100.51503914297486</v>
      </c>
      <c r="D273" s="62">
        <v>108.69386073341573</v>
      </c>
      <c r="E273" s="62">
        <v>115.53358055212195</v>
      </c>
      <c r="F273" s="62">
        <v>122.57931602801813</v>
      </c>
      <c r="G273" s="62">
        <v>131.04655953852495</v>
      </c>
      <c r="H273" s="62">
        <v>117.44952616398847</v>
      </c>
      <c r="I273" s="62">
        <v>97.63081994231561</v>
      </c>
      <c r="J273" s="62">
        <v>94.76720230737537</v>
      </c>
      <c r="K273" s="62">
        <v>113.91807444032413</v>
      </c>
      <c r="L273" s="62">
        <v>117.82035434693037</v>
      </c>
      <c r="M273" s="62">
        <v>109.80634528224145</v>
      </c>
      <c r="N273" s="62">
        <v>111.57807993407498</v>
      </c>
      <c r="O273" s="62"/>
      <c r="P273" s="62"/>
      <c r="Q273" s="62"/>
      <c r="R273" s="62"/>
      <c r="S273" s="62"/>
      <c r="T273" s="62"/>
      <c r="U273" s="62"/>
    </row>
    <row r="274" spans="1:21" ht="12.75">
      <c r="A274" t="s">
        <v>365</v>
      </c>
      <c r="B274">
        <v>100</v>
      </c>
      <c r="C274" s="62">
        <v>102.11680693700586</v>
      </c>
      <c r="D274" s="62">
        <v>118.64320326447336</v>
      </c>
      <c r="E274" s="62">
        <v>135.73068094873756</v>
      </c>
      <c r="F274" s="62">
        <v>152.74164753889315</v>
      </c>
      <c r="G274" s="62">
        <v>158.88803876562102</v>
      </c>
      <c r="H274" s="62">
        <v>141.469013006886</v>
      </c>
      <c r="I274" s="62">
        <v>111.374649324152</v>
      </c>
      <c r="J274" s="62">
        <v>105.27926549349655</v>
      </c>
      <c r="K274" s="62">
        <v>130.25588710363002</v>
      </c>
      <c r="L274" s="62">
        <v>128.2836011221627</v>
      </c>
      <c r="M274" s="62">
        <v>113.28742667686815</v>
      </c>
      <c r="N274" s="62">
        <v>122.29023208365213</v>
      </c>
      <c r="O274" s="62"/>
      <c r="P274" s="62"/>
      <c r="Q274" s="62"/>
      <c r="R274" s="62"/>
      <c r="S274" s="62"/>
      <c r="T274" s="62"/>
      <c r="U274" s="62"/>
    </row>
    <row r="275" spans="1:21" ht="12.75">
      <c r="A275" t="s">
        <v>279</v>
      </c>
      <c r="B275">
        <v>100</v>
      </c>
      <c r="C275" s="62">
        <v>97.86476868327402</v>
      </c>
      <c r="D275" s="62">
        <v>109.79694368850743</v>
      </c>
      <c r="E275" s="62">
        <v>122.31526062382247</v>
      </c>
      <c r="F275" s="62">
        <v>129.51643290768266</v>
      </c>
      <c r="G275" s="62">
        <v>136.5710697090224</v>
      </c>
      <c r="H275" s="62">
        <v>124.97383294954993</v>
      </c>
      <c r="I275" s="62">
        <v>102.97257693112832</v>
      </c>
      <c r="J275" s="62">
        <v>98.95331798199707</v>
      </c>
      <c r="K275" s="62">
        <v>117.38713278905868</v>
      </c>
      <c r="L275" s="62">
        <v>117.91919614821018</v>
      </c>
      <c r="M275" s="62">
        <v>105.96608750261672</v>
      </c>
      <c r="N275" s="62">
        <v>107.05463680133975</v>
      </c>
      <c r="O275" s="62"/>
      <c r="P275" s="62"/>
      <c r="Q275" s="62"/>
      <c r="R275" s="62"/>
      <c r="S275" s="62"/>
      <c r="T275" s="62"/>
      <c r="U275" s="62"/>
    </row>
    <row r="276" spans="1:21" ht="12.75">
      <c r="A276" t="s">
        <v>364</v>
      </c>
      <c r="B276">
        <v>100</v>
      </c>
      <c r="C276" s="62">
        <v>100.73421439060206</v>
      </c>
      <c r="D276" s="62">
        <v>115.76113558492413</v>
      </c>
      <c r="E276" s="62">
        <v>132.7622776961984</v>
      </c>
      <c r="F276" s="62">
        <v>141.94811551639745</v>
      </c>
      <c r="G276" s="62">
        <v>149.5349975526187</v>
      </c>
      <c r="H276" s="62">
        <v>139.15810083210965</v>
      </c>
      <c r="I276" s="62">
        <v>115.74481970957741</v>
      </c>
      <c r="J276" s="62">
        <v>109.46320770109317</v>
      </c>
      <c r="K276" s="62">
        <v>135.0668950889215</v>
      </c>
      <c r="L276" s="62">
        <v>134.24702235274924</v>
      </c>
      <c r="M276" s="62">
        <v>120.0848425518029</v>
      </c>
      <c r="N276" s="62">
        <v>126.23592755751345</v>
      </c>
      <c r="O276" s="62"/>
      <c r="P276" s="62"/>
      <c r="Q276" s="62"/>
      <c r="R276" s="62"/>
      <c r="S276" s="62"/>
      <c r="T276" s="62"/>
      <c r="U276" s="62"/>
    </row>
    <row r="277" spans="1:21" ht="12.75">
      <c r="A277" s="61"/>
      <c r="B277" s="62"/>
      <c r="C277" s="62"/>
      <c r="D277" s="62"/>
      <c r="E277" s="62"/>
      <c r="F277" s="62"/>
      <c r="G277" s="62"/>
      <c r="H277" s="62"/>
      <c r="I277" s="62"/>
      <c r="J277" s="62"/>
      <c r="K277" s="62"/>
      <c r="L277" s="62"/>
      <c r="M277" s="62"/>
      <c r="N277" s="62"/>
      <c r="O277" s="62"/>
      <c r="P277" s="62"/>
      <c r="Q277" s="62"/>
      <c r="R277" s="62"/>
      <c r="S277" s="62"/>
      <c r="T277" s="62"/>
      <c r="U277" s="62"/>
    </row>
    <row r="278" spans="1:21" ht="12.75">
      <c r="A278" t="s">
        <v>234</v>
      </c>
      <c r="B278">
        <v>100</v>
      </c>
      <c r="C278" s="62">
        <v>100.00235783715598</v>
      </c>
      <c r="D278" s="62">
        <v>110.24244460556332</v>
      </c>
      <c r="E278" s="62">
        <v>122.49317700872989</v>
      </c>
      <c r="F278" s="62">
        <v>133.0014677536296</v>
      </c>
      <c r="G278" s="62">
        <v>138.72570690905232</v>
      </c>
      <c r="H278" s="62">
        <v>127.77237440096201</v>
      </c>
      <c r="I278" s="62">
        <v>106.3360978973987</v>
      </c>
      <c r="J278" s="62">
        <v>99.55377931823138</v>
      </c>
      <c r="K278" s="62">
        <v>119.54720684715909</v>
      </c>
      <c r="L278" s="62">
        <v>122.75018125873136</v>
      </c>
      <c r="M278" s="62">
        <v>114.94927702818205</v>
      </c>
      <c r="N278" s="62">
        <v>120.5072886641084</v>
      </c>
      <c r="O278" s="62"/>
      <c r="P278" s="62"/>
      <c r="Q278" s="62"/>
      <c r="R278" s="62"/>
      <c r="S278" s="62"/>
      <c r="T278" s="62"/>
      <c r="U278" s="62"/>
    </row>
    <row r="279" spans="1:21" ht="12.75">
      <c r="A279" t="s">
        <v>495</v>
      </c>
      <c r="B279">
        <v>100</v>
      </c>
      <c r="C279" s="62">
        <v>101.94568606092476</v>
      </c>
      <c r="D279" s="62">
        <v>112.54929947789505</v>
      </c>
      <c r="E279" s="62">
        <v>123.23367013484581</v>
      </c>
      <c r="F279" s="62">
        <v>133.97626112759644</v>
      </c>
      <c r="G279" s="62">
        <v>140.56079329902715</v>
      </c>
      <c r="H279" s="62">
        <v>131.46339631146003</v>
      </c>
      <c r="I279" s="62">
        <v>110.17353416219058</v>
      </c>
      <c r="J279" s="62">
        <v>103.25846072944447</v>
      </c>
      <c r="K279" s="62">
        <v>125.34666140805571</v>
      </c>
      <c r="L279" s="62">
        <v>131.38451714682793</v>
      </c>
      <c r="M279" s="62">
        <v>126.42827630244527</v>
      </c>
      <c r="N279" s="62">
        <v>133.70394020208093</v>
      </c>
      <c r="O279" s="62"/>
      <c r="P279" s="62"/>
      <c r="Q279" s="62"/>
      <c r="R279" s="62"/>
      <c r="S279" s="62"/>
      <c r="T279" s="62"/>
      <c r="U279" s="62"/>
    </row>
    <row r="280" spans="1:21" ht="12.75">
      <c r="A280" t="s">
        <v>296</v>
      </c>
      <c r="B280">
        <v>100</v>
      </c>
      <c r="C280" s="62">
        <v>99.25715377633402</v>
      </c>
      <c r="D280" s="62">
        <v>106.02875841972006</v>
      </c>
      <c r="E280" s="62">
        <v>116.67462857688817</v>
      </c>
      <c r="F280" s="62">
        <v>124.21057660153825</v>
      </c>
      <c r="G280" s="62">
        <v>128.9471169923088</v>
      </c>
      <c r="H280" s="62">
        <v>118.67625280657334</v>
      </c>
      <c r="I280" s="62">
        <v>100.20780585678115</v>
      </c>
      <c r="J280" s="62">
        <v>95.71251134572206</v>
      </c>
      <c r="K280" s="62">
        <v>112.20202550996035</v>
      </c>
      <c r="L280" s="62">
        <v>113.48588353317727</v>
      </c>
      <c r="M280" s="62">
        <v>105.04944346247551</v>
      </c>
      <c r="N280" s="62">
        <v>109.17928629436776</v>
      </c>
      <c r="O280" s="62"/>
      <c r="P280" s="62"/>
      <c r="Q280" s="62"/>
      <c r="R280" s="62"/>
      <c r="S280" s="62"/>
      <c r="T280" s="62"/>
      <c r="U280" s="62"/>
    </row>
    <row r="281" spans="1:21" ht="12.75">
      <c r="A281" t="s">
        <v>235</v>
      </c>
      <c r="B281">
        <v>100</v>
      </c>
      <c r="C281" s="62">
        <v>99.29587959168468</v>
      </c>
      <c r="D281" s="62">
        <v>110.40906042768795</v>
      </c>
      <c r="E281" s="62">
        <v>121.99910587884659</v>
      </c>
      <c r="F281" s="62">
        <v>131.04463154757468</v>
      </c>
      <c r="G281" s="62">
        <v>137.5381864242605</v>
      </c>
      <c r="H281" s="62">
        <v>125.34088368973997</v>
      </c>
      <c r="I281" s="62">
        <v>102.35824454213547</v>
      </c>
      <c r="J281" s="62">
        <v>97.32136204455703</v>
      </c>
      <c r="K281" s="62">
        <v>117.44436579489854</v>
      </c>
      <c r="L281" s="62">
        <v>118.41144475076374</v>
      </c>
      <c r="M281" s="62">
        <v>107.00022353028835</v>
      </c>
      <c r="N281" s="62">
        <v>111.24357350420982</v>
      </c>
      <c r="O281" s="62"/>
      <c r="P281" s="62"/>
      <c r="Q281" s="62"/>
      <c r="R281" s="62"/>
      <c r="S281" s="62"/>
      <c r="T281" s="62"/>
      <c r="U281" s="62"/>
    </row>
    <row r="282" spans="1:21" ht="12.75">
      <c r="A282" t="s">
        <v>496</v>
      </c>
      <c r="B282">
        <v>100</v>
      </c>
      <c r="C282" s="62">
        <v>97.89238503072055</v>
      </c>
      <c r="D282" s="62">
        <v>107.26494135170358</v>
      </c>
      <c r="E282" s="62">
        <v>124.03649227331968</v>
      </c>
      <c r="F282" s="62">
        <v>139.14727238875443</v>
      </c>
      <c r="G282" s="62">
        <v>144.24501954943213</v>
      </c>
      <c r="H282" s="62">
        <v>127.42878421150623</v>
      </c>
      <c r="I282" s="62">
        <v>101.88046918637126</v>
      </c>
      <c r="J282" s="62">
        <v>91.09290634891082</v>
      </c>
      <c r="K282" s="62">
        <v>113.23248308818965</v>
      </c>
      <c r="L282" s="62">
        <v>114.17240737292869</v>
      </c>
      <c r="M282" s="62">
        <v>103.88009681623534</v>
      </c>
      <c r="N282" s="62">
        <v>109.83429528951778</v>
      </c>
      <c r="O282" s="62"/>
      <c r="P282" s="62"/>
      <c r="Q282" s="62"/>
      <c r="R282" s="62"/>
      <c r="S282" s="62"/>
      <c r="T282" s="62"/>
      <c r="U282" s="62"/>
    </row>
    <row r="283" spans="1:21" ht="12.75">
      <c r="A283" t="s">
        <v>295</v>
      </c>
      <c r="B283">
        <v>100</v>
      </c>
      <c r="C283" s="62">
        <v>100.15835692691589</v>
      </c>
      <c r="D283" s="62">
        <v>116.42593214645616</v>
      </c>
      <c r="E283" s="62">
        <v>130.94678247516674</v>
      </c>
      <c r="F283" s="62">
        <v>142.76596765679733</v>
      </c>
      <c r="G283" s="62">
        <v>148.0925188348769</v>
      </c>
      <c r="H283" s="62">
        <v>140.18906857334804</v>
      </c>
      <c r="I283" s="62">
        <v>119.70344066413936</v>
      </c>
      <c r="J283" s="62">
        <v>111.57925044387926</v>
      </c>
      <c r="K283" s="62">
        <v>130.32615128684998</v>
      </c>
      <c r="L283" s="62">
        <v>135.93262632563943</v>
      </c>
      <c r="M283" s="62">
        <v>130.01103699793657</v>
      </c>
      <c r="N283" s="62">
        <v>135.22241950189547</v>
      </c>
      <c r="O283" s="62"/>
      <c r="P283" s="62"/>
      <c r="Q283" s="62"/>
      <c r="R283" s="62"/>
      <c r="S283" s="62"/>
      <c r="T283" s="62"/>
      <c r="U283" s="62"/>
    </row>
    <row r="284" spans="1:21" ht="12.75">
      <c r="A284" s="61"/>
      <c r="B284" s="62"/>
      <c r="C284" s="62"/>
      <c r="D284" s="62"/>
      <c r="E284" s="62"/>
      <c r="F284" s="62"/>
      <c r="G284" s="62"/>
      <c r="H284" s="62"/>
      <c r="I284" s="62"/>
      <c r="J284" s="62"/>
      <c r="K284" s="62"/>
      <c r="L284" s="62"/>
      <c r="M284" s="62"/>
      <c r="N284" s="62"/>
      <c r="O284" s="62"/>
      <c r="P284" s="62"/>
      <c r="Q284" s="62"/>
      <c r="R284" s="62"/>
      <c r="S284" s="62"/>
      <c r="T284" s="62"/>
      <c r="U284" s="62"/>
    </row>
    <row r="285" spans="1:21" ht="12.75">
      <c r="A285" s="61"/>
      <c r="B285" s="62"/>
      <c r="C285" s="62"/>
      <c r="D285" s="62"/>
      <c r="E285" s="62"/>
      <c r="F285" s="62"/>
      <c r="G285" s="62"/>
      <c r="H285" s="62"/>
      <c r="I285" s="62"/>
      <c r="J285" s="62"/>
      <c r="K285" s="62"/>
      <c r="L285" s="62"/>
      <c r="M285" s="62"/>
      <c r="N285" s="62"/>
      <c r="O285" s="62"/>
      <c r="P285" s="62"/>
      <c r="Q285" s="62"/>
      <c r="R285" s="62"/>
      <c r="S285" s="62"/>
      <c r="T285" s="62"/>
      <c r="U285" s="62"/>
    </row>
    <row r="286" spans="1:21" ht="12.75">
      <c r="A286" s="61"/>
      <c r="B286" s="62"/>
      <c r="C286" s="62"/>
      <c r="D286" s="62"/>
      <c r="E286" s="62"/>
      <c r="F286" s="62"/>
      <c r="G286" s="62"/>
      <c r="H286" s="62"/>
      <c r="I286" s="62"/>
      <c r="J286" s="62"/>
      <c r="K286" s="62"/>
      <c r="L286" s="62"/>
      <c r="M286" s="62"/>
      <c r="N286" s="62"/>
      <c r="O286" s="62"/>
      <c r="P286" s="62"/>
      <c r="Q286" s="62"/>
      <c r="R286" s="62"/>
      <c r="S286" s="62"/>
      <c r="T286" s="62"/>
      <c r="U286" s="62"/>
    </row>
    <row r="287" spans="1:21" ht="12.75">
      <c r="A287" s="61"/>
      <c r="B287" s="62"/>
      <c r="C287" s="62"/>
      <c r="D287" s="62"/>
      <c r="E287" s="62"/>
      <c r="F287" s="62"/>
      <c r="G287" s="62"/>
      <c r="H287" s="62"/>
      <c r="I287" s="62"/>
      <c r="J287" s="62"/>
      <c r="K287" s="62"/>
      <c r="L287" s="62"/>
      <c r="M287" s="62"/>
      <c r="N287" s="62"/>
      <c r="O287" s="62"/>
      <c r="P287" s="62"/>
      <c r="Q287" s="62"/>
      <c r="R287" s="62"/>
      <c r="S287" s="62"/>
      <c r="T287" s="62"/>
      <c r="U287" s="62"/>
    </row>
    <row r="288" spans="1:21" ht="12.75">
      <c r="A288" s="22" t="s">
        <v>408</v>
      </c>
      <c r="B288" s="23"/>
      <c r="C288" s="23"/>
      <c r="D288" s="22"/>
      <c r="E288" s="22"/>
      <c r="F288" s="22"/>
      <c r="G288" s="22"/>
      <c r="H288" s="22"/>
      <c r="I288" s="22"/>
      <c r="J288" s="22"/>
      <c r="K288" s="22"/>
      <c r="L288" s="22"/>
      <c r="M288" s="22"/>
      <c r="N288" s="22"/>
      <c r="O288" s="22"/>
      <c r="P288" s="22"/>
      <c r="Q288" s="22"/>
      <c r="R288" s="22"/>
      <c r="S288" s="22"/>
      <c r="T288" s="22"/>
      <c r="U288" s="22"/>
    </row>
    <row r="289" spans="1:21" ht="12.75">
      <c r="A289" s="61"/>
      <c r="B289" s="62"/>
      <c r="C289" s="62"/>
      <c r="D289" s="62"/>
      <c r="E289" s="62"/>
      <c r="F289" s="62"/>
      <c r="G289" s="62"/>
      <c r="H289" s="62"/>
      <c r="I289" s="62"/>
      <c r="J289" s="62"/>
      <c r="K289" s="62"/>
      <c r="L289" s="62"/>
      <c r="M289" s="62"/>
      <c r="N289" s="62"/>
      <c r="O289" s="62"/>
      <c r="P289" s="62"/>
      <c r="Q289" s="62"/>
      <c r="R289" s="62"/>
      <c r="S289" s="62"/>
      <c r="T289" s="62"/>
      <c r="U289" s="62"/>
    </row>
    <row r="290" spans="1:21" ht="12.75">
      <c r="A290" s="300" t="s">
        <v>488</v>
      </c>
      <c r="B290" s="62"/>
      <c r="C290" s="62"/>
      <c r="D290" s="62"/>
      <c r="E290" s="62"/>
      <c r="F290" s="62"/>
      <c r="G290" s="62"/>
      <c r="H290" s="62"/>
      <c r="I290" s="62"/>
      <c r="J290" s="62"/>
      <c r="K290" s="62"/>
      <c r="L290" s="62"/>
      <c r="M290" s="62"/>
      <c r="N290" s="62"/>
      <c r="O290" s="62"/>
      <c r="P290" s="62"/>
      <c r="Q290" s="62"/>
      <c r="R290" s="62"/>
      <c r="S290" s="62"/>
      <c r="T290" s="62"/>
      <c r="U290" s="62"/>
    </row>
    <row r="291" spans="1:21" ht="12.75">
      <c r="A291" s="61"/>
      <c r="B291" s="62" t="s">
        <v>413</v>
      </c>
      <c r="C291" s="62" t="s">
        <v>414</v>
      </c>
      <c r="D291" s="62" t="s">
        <v>415</v>
      </c>
      <c r="E291" s="62" t="s">
        <v>416</v>
      </c>
      <c r="F291" s="62"/>
      <c r="G291" s="62"/>
      <c r="H291" s="62"/>
      <c r="I291" s="62"/>
      <c r="J291" s="62"/>
      <c r="K291" s="62"/>
      <c r="L291" s="62"/>
      <c r="M291" s="62"/>
      <c r="N291" s="62"/>
      <c r="O291" s="62"/>
      <c r="P291" s="62"/>
      <c r="Q291" s="62"/>
      <c r="R291" s="62"/>
      <c r="S291" s="62"/>
      <c r="T291" s="62"/>
      <c r="U291" s="62"/>
    </row>
    <row r="292" spans="1:21" ht="12.75">
      <c r="A292" t="s">
        <v>234</v>
      </c>
      <c r="B292" s="196">
        <v>0.7410008951412904</v>
      </c>
      <c r="C292" s="196">
        <v>0.0827687747325582</v>
      </c>
      <c r="D292" s="196">
        <v>0.09935579175980865</v>
      </c>
      <c r="E292" s="196">
        <v>0.07687453836634268</v>
      </c>
      <c r="F292" s="62"/>
      <c r="G292" s="62"/>
      <c r="H292" s="62"/>
      <c r="I292" s="62"/>
      <c r="J292" s="62"/>
      <c r="K292" s="62"/>
      <c r="L292" s="62"/>
      <c r="M292" s="62"/>
      <c r="N292" s="62"/>
      <c r="O292" s="62"/>
      <c r="P292" s="62"/>
      <c r="Q292" s="62"/>
      <c r="R292" s="62"/>
      <c r="S292" s="62"/>
      <c r="T292" s="62"/>
      <c r="U292" s="62"/>
    </row>
    <row r="293" spans="1:21" ht="12.75">
      <c r="A293" t="s">
        <v>235</v>
      </c>
      <c r="B293" s="196">
        <v>0.7314892334483105</v>
      </c>
      <c r="C293" s="196">
        <v>0.0876728843642209</v>
      </c>
      <c r="D293" s="196">
        <v>0.09209336592880346</v>
      </c>
      <c r="E293" s="196">
        <v>0.08874451625866515</v>
      </c>
      <c r="F293" s="62"/>
      <c r="G293" s="62"/>
      <c r="H293" s="62"/>
      <c r="I293" s="62"/>
      <c r="J293" s="62"/>
      <c r="K293" s="62"/>
      <c r="L293" s="62"/>
      <c r="M293" s="62"/>
      <c r="N293" s="62"/>
      <c r="O293" s="62"/>
      <c r="P293" s="62"/>
      <c r="Q293" s="62"/>
      <c r="R293" s="62"/>
      <c r="S293" s="62"/>
      <c r="T293" s="62"/>
      <c r="U293" s="62"/>
    </row>
    <row r="294" spans="1:21" ht="12.75">
      <c r="A294" t="s">
        <v>242</v>
      </c>
      <c r="B294" s="196">
        <v>0.7173113693190175</v>
      </c>
      <c r="C294" s="196">
        <v>0.09560229445506692</v>
      </c>
      <c r="D294" s="196">
        <v>0.11428151198705692</v>
      </c>
      <c r="E294" s="196">
        <v>0.07280482423885866</v>
      </c>
      <c r="F294" s="62"/>
      <c r="G294" s="62"/>
      <c r="H294" s="62"/>
      <c r="I294" s="62"/>
      <c r="J294" s="62"/>
      <c r="K294" s="62"/>
      <c r="L294" s="62"/>
      <c r="M294" s="62"/>
      <c r="N294" s="62"/>
      <c r="O294" s="62"/>
      <c r="P294" s="62"/>
      <c r="Q294" s="62"/>
      <c r="R294" s="62"/>
      <c r="S294" s="62"/>
      <c r="T294" s="62"/>
      <c r="U294" s="62"/>
    </row>
    <row r="295" spans="1:21" ht="12.75">
      <c r="A295" t="s">
        <v>278</v>
      </c>
      <c r="B295" s="196">
        <v>0.7571560480147738</v>
      </c>
      <c r="C295" s="196">
        <v>0.06426592797783934</v>
      </c>
      <c r="D295" s="196">
        <v>0.08882733148661126</v>
      </c>
      <c r="E295" s="196">
        <v>0.08975069252077562</v>
      </c>
      <c r="F295" s="62"/>
      <c r="G295" s="62"/>
      <c r="H295" s="62"/>
      <c r="I295" s="62"/>
      <c r="J295" s="62"/>
      <c r="K295" s="62"/>
      <c r="L295" s="62"/>
      <c r="M295" s="62"/>
      <c r="N295" s="62"/>
      <c r="O295" s="62"/>
      <c r="P295" s="62"/>
      <c r="Q295" s="62"/>
      <c r="R295" s="62"/>
      <c r="S295" s="62"/>
      <c r="T295" s="62"/>
      <c r="U295" s="62"/>
    </row>
    <row r="296" spans="1:21" ht="12.75">
      <c r="A296" t="s">
        <v>365</v>
      </c>
      <c r="B296" s="196">
        <v>0.7124087591240876</v>
      </c>
      <c r="C296" s="196">
        <v>0.1013555787278415</v>
      </c>
      <c r="D296" s="196">
        <v>0.08342022940563086</v>
      </c>
      <c r="E296" s="196">
        <v>0.10281543274244004</v>
      </c>
      <c r="F296" s="62"/>
      <c r="G296" s="62"/>
      <c r="H296" s="62"/>
      <c r="I296" s="62"/>
      <c r="J296" s="62"/>
      <c r="K296" s="62"/>
      <c r="L296" s="62"/>
      <c r="M296" s="62"/>
      <c r="N296" s="62"/>
      <c r="O296" s="62"/>
      <c r="P296" s="62"/>
      <c r="Q296" s="62"/>
      <c r="R296" s="62"/>
      <c r="S296" s="62"/>
      <c r="T296" s="62"/>
      <c r="U296" s="62"/>
    </row>
    <row r="297" spans="1:21" ht="12.75">
      <c r="A297" t="s">
        <v>279</v>
      </c>
      <c r="B297" s="196">
        <v>0.7680876026593665</v>
      </c>
      <c r="C297" s="196">
        <v>0.09327336722721939</v>
      </c>
      <c r="D297" s="196">
        <v>0.0791943684004693</v>
      </c>
      <c r="E297" s="196">
        <v>0.05944466171294486</v>
      </c>
      <c r="F297" s="62"/>
      <c r="G297" s="62"/>
      <c r="H297" s="62"/>
      <c r="I297" s="62"/>
      <c r="J297" s="62"/>
      <c r="K297" s="62"/>
      <c r="L297" s="62"/>
      <c r="M297" s="62"/>
      <c r="N297" s="62"/>
      <c r="O297" s="62"/>
      <c r="P297" s="62"/>
      <c r="Q297" s="62"/>
      <c r="R297" s="62"/>
      <c r="S297" s="62"/>
      <c r="T297" s="62"/>
      <c r="U297" s="62"/>
    </row>
    <row r="298" spans="1:21" ht="12.75">
      <c r="A298" t="s">
        <v>364</v>
      </c>
      <c r="B298" s="196">
        <v>0.7136210907211166</v>
      </c>
      <c r="C298" s="196">
        <v>0.08490566037735849</v>
      </c>
      <c r="D298" s="196">
        <v>0.08878263117084519</v>
      </c>
      <c r="E298" s="196">
        <v>0.11269061773067976</v>
      </c>
      <c r="F298" s="62"/>
      <c r="G298" s="62"/>
      <c r="H298" s="62"/>
      <c r="I298" s="62"/>
      <c r="J298" s="62"/>
      <c r="K298" s="62"/>
      <c r="L298" s="62"/>
      <c r="M298" s="62"/>
      <c r="N298" s="62"/>
      <c r="O298" s="62"/>
      <c r="P298" s="62"/>
      <c r="Q298" s="62"/>
      <c r="R298" s="62"/>
      <c r="S298" s="62"/>
      <c r="T298" s="62"/>
      <c r="U298" s="62"/>
    </row>
    <row r="299" spans="1:21" ht="12.75">
      <c r="A299" s="61"/>
      <c r="B299" s="62"/>
      <c r="C299" s="62"/>
      <c r="D299" s="62"/>
      <c r="E299" s="62"/>
      <c r="F299" s="62"/>
      <c r="G299" s="62"/>
      <c r="H299" s="62"/>
      <c r="I299" s="62"/>
      <c r="J299" s="62"/>
      <c r="K299" s="62"/>
      <c r="L299" s="62"/>
      <c r="M299" s="62"/>
      <c r="N299" s="62"/>
      <c r="O299" s="62"/>
      <c r="P299" s="62"/>
      <c r="Q299" s="62"/>
      <c r="R299" s="62"/>
      <c r="S299" s="62"/>
      <c r="T299" s="62"/>
      <c r="U299" s="62"/>
    </row>
    <row r="300" spans="1:21" ht="12.75">
      <c r="A300" s="300" t="s">
        <v>489</v>
      </c>
      <c r="B300" s="62"/>
      <c r="C300" s="62"/>
      <c r="D300" s="62"/>
      <c r="E300" s="62"/>
      <c r="F300" s="62"/>
      <c r="G300" s="62"/>
      <c r="H300" s="62"/>
      <c r="I300" s="62"/>
      <c r="J300" s="62"/>
      <c r="K300" s="62"/>
      <c r="L300" s="62"/>
      <c r="M300" s="62"/>
      <c r="N300" s="62"/>
      <c r="O300" s="62"/>
      <c r="P300" s="62"/>
      <c r="Q300" s="62"/>
      <c r="R300" s="62"/>
      <c r="S300" s="62"/>
      <c r="T300" s="62"/>
      <c r="U300" s="62"/>
    </row>
    <row r="301" spans="1:21" ht="12.75">
      <c r="A301" s="61"/>
      <c r="B301" s="62" t="s">
        <v>417</v>
      </c>
      <c r="C301" s="62" t="s">
        <v>418</v>
      </c>
      <c r="D301" s="62"/>
      <c r="E301" s="62"/>
      <c r="F301" s="62"/>
      <c r="G301" s="62"/>
      <c r="H301" s="62"/>
      <c r="I301" s="62"/>
      <c r="J301" s="62"/>
      <c r="K301" s="62"/>
      <c r="L301" s="62"/>
      <c r="M301" s="62"/>
      <c r="N301" s="62"/>
      <c r="O301" s="62"/>
      <c r="P301" s="62"/>
      <c r="Q301" s="62"/>
      <c r="R301" s="62"/>
      <c r="S301" s="62"/>
      <c r="T301" s="62"/>
      <c r="U301" s="62"/>
    </row>
    <row r="302" spans="1:21" ht="12.75">
      <c r="A302" t="s">
        <v>234</v>
      </c>
      <c r="B302" s="196">
        <v>0.5269838629993592</v>
      </c>
      <c r="C302" s="196">
        <v>0.47301613700064077</v>
      </c>
      <c r="D302" s="62"/>
      <c r="E302" s="62"/>
      <c r="F302" s="62"/>
      <c r="G302" s="62"/>
      <c r="H302" s="62"/>
      <c r="I302" s="62"/>
      <c r="J302" s="62"/>
      <c r="K302" s="62"/>
      <c r="L302" s="62"/>
      <c r="M302" s="62"/>
      <c r="N302" s="62"/>
      <c r="O302" s="62"/>
      <c r="P302" s="62"/>
      <c r="Q302" s="62"/>
      <c r="R302" s="62"/>
      <c r="S302" s="62"/>
      <c r="T302" s="62"/>
      <c r="U302" s="62"/>
    </row>
    <row r="303" spans="1:21" ht="12.75">
      <c r="A303" t="s">
        <v>235</v>
      </c>
      <c r="B303" s="196">
        <v>0.517966578480292</v>
      </c>
      <c r="C303" s="196">
        <v>0.48203342151970796</v>
      </c>
      <c r="D303" s="62"/>
      <c r="E303" s="62"/>
      <c r="F303" s="62"/>
      <c r="G303" s="62"/>
      <c r="H303" s="62"/>
      <c r="I303" s="62"/>
      <c r="J303" s="62"/>
      <c r="K303" s="62"/>
      <c r="L303" s="62"/>
      <c r="M303" s="62"/>
      <c r="N303" s="62"/>
      <c r="O303" s="62"/>
      <c r="P303" s="62"/>
      <c r="Q303" s="62"/>
      <c r="R303" s="62"/>
      <c r="S303" s="62"/>
      <c r="T303" s="62"/>
      <c r="U303" s="62"/>
    </row>
    <row r="304" spans="1:21" ht="12.75">
      <c r="A304" t="s">
        <v>242</v>
      </c>
      <c r="B304" s="196">
        <v>0.5240476540667746</v>
      </c>
      <c r="C304" s="196">
        <v>0.4759523459332255</v>
      </c>
      <c r="D304" s="62"/>
      <c r="E304" s="62"/>
      <c r="F304" s="62"/>
      <c r="G304" s="62"/>
      <c r="H304" s="62"/>
      <c r="I304" s="62"/>
      <c r="J304" s="62"/>
      <c r="K304" s="62"/>
      <c r="L304" s="62"/>
      <c r="M304" s="62"/>
      <c r="N304" s="62"/>
      <c r="O304" s="62"/>
      <c r="P304" s="62"/>
      <c r="Q304" s="62"/>
      <c r="R304" s="62"/>
      <c r="S304" s="62"/>
      <c r="T304" s="62"/>
      <c r="U304" s="62"/>
    </row>
    <row r="305" spans="1:21" ht="12.75">
      <c r="A305" t="s">
        <v>278</v>
      </c>
      <c r="B305" s="196">
        <v>0.5598227474150664</v>
      </c>
      <c r="C305" s="196">
        <v>0.4401772525849335</v>
      </c>
      <c r="D305" s="62"/>
      <c r="E305" s="62"/>
      <c r="F305" s="62"/>
      <c r="G305" s="62"/>
      <c r="H305" s="62"/>
      <c r="I305" s="62"/>
      <c r="J305" s="62"/>
      <c r="K305" s="62"/>
      <c r="L305" s="62"/>
      <c r="M305" s="62"/>
      <c r="N305" s="62"/>
      <c r="O305" s="62"/>
      <c r="P305" s="62"/>
      <c r="Q305" s="62"/>
      <c r="R305" s="62"/>
      <c r="S305" s="62"/>
      <c r="T305" s="62"/>
      <c r="U305" s="62"/>
    </row>
    <row r="306" spans="1:21" ht="12.75">
      <c r="A306" t="s">
        <v>365</v>
      </c>
      <c r="B306" s="196">
        <v>0.4982273201251303</v>
      </c>
      <c r="C306" s="196">
        <v>0.5017726798748696</v>
      </c>
      <c r="D306" s="62"/>
      <c r="E306" s="62"/>
      <c r="F306" s="62"/>
      <c r="G306" s="62"/>
      <c r="H306" s="62"/>
      <c r="I306" s="62"/>
      <c r="J306" s="62"/>
      <c r="K306" s="62"/>
      <c r="L306" s="62"/>
      <c r="M306" s="62"/>
      <c r="N306" s="62"/>
      <c r="O306" s="62"/>
      <c r="P306" s="62"/>
      <c r="Q306" s="62"/>
      <c r="R306" s="62"/>
      <c r="S306" s="62"/>
      <c r="T306" s="62"/>
      <c r="U306" s="62"/>
    </row>
    <row r="307" spans="1:21" ht="12.75">
      <c r="A307" t="s">
        <v>279</v>
      </c>
      <c r="B307" s="196">
        <v>0.5092900449833757</v>
      </c>
      <c r="C307" s="196">
        <v>0.4907099550166243</v>
      </c>
      <c r="D307" s="62"/>
      <c r="E307" s="62"/>
      <c r="F307" s="62"/>
      <c r="G307" s="62"/>
      <c r="H307" s="62"/>
      <c r="I307" s="62"/>
      <c r="J307" s="62"/>
      <c r="K307" s="62"/>
      <c r="L307" s="62"/>
      <c r="M307" s="62"/>
      <c r="N307" s="62"/>
      <c r="O307" s="62"/>
      <c r="P307" s="62"/>
      <c r="Q307" s="62"/>
      <c r="R307" s="62"/>
      <c r="S307" s="62"/>
      <c r="T307" s="62"/>
      <c r="U307" s="62"/>
    </row>
    <row r="308" spans="1:21" ht="12.75">
      <c r="A308" t="s">
        <v>364</v>
      </c>
      <c r="B308" s="196">
        <v>0.5013571151609151</v>
      </c>
      <c r="C308" s="196">
        <v>0.4986428848390849</v>
      </c>
      <c r="D308" s="62"/>
      <c r="E308" s="62"/>
      <c r="F308" s="62"/>
      <c r="G308" s="62"/>
      <c r="H308" s="62"/>
      <c r="I308" s="62"/>
      <c r="J308" s="62"/>
      <c r="K308" s="62"/>
      <c r="L308" s="62"/>
      <c r="M308" s="62"/>
      <c r="N308" s="62"/>
      <c r="O308" s="62"/>
      <c r="P308" s="62"/>
      <c r="Q308" s="62"/>
      <c r="R308" s="62"/>
      <c r="S308" s="62"/>
      <c r="T308" s="62"/>
      <c r="U308" s="62"/>
    </row>
    <row r="309" spans="1:21" ht="12.75">
      <c r="A309" s="61"/>
      <c r="B309" s="62"/>
      <c r="C309" s="62"/>
      <c r="D309" s="62"/>
      <c r="E309" s="62"/>
      <c r="F309" s="62"/>
      <c r="G309" s="62"/>
      <c r="H309" s="62"/>
      <c r="I309" s="62"/>
      <c r="J309" s="62"/>
      <c r="K309" s="62"/>
      <c r="L309" s="62"/>
      <c r="M309" s="62"/>
      <c r="N309" s="62"/>
      <c r="O309" s="62"/>
      <c r="P309" s="62"/>
      <c r="Q309" s="62"/>
      <c r="R309" s="62"/>
      <c r="S309" s="62"/>
      <c r="T309" s="62"/>
      <c r="U309" s="62"/>
    </row>
    <row r="310" spans="1:21" ht="12.75">
      <c r="A310" s="294" t="s">
        <v>490</v>
      </c>
      <c r="B310" s="62"/>
      <c r="C310" s="62"/>
      <c r="D310" s="62"/>
      <c r="E310" s="62"/>
      <c r="F310" s="62"/>
      <c r="G310" s="62"/>
      <c r="H310" s="62"/>
      <c r="I310" s="62"/>
      <c r="J310" s="62"/>
      <c r="K310" s="62"/>
      <c r="L310" s="62"/>
      <c r="M310" s="62"/>
      <c r="N310" s="62"/>
      <c r="O310" s="62"/>
      <c r="P310" s="62"/>
      <c r="Q310" s="62"/>
      <c r="R310" s="62"/>
      <c r="S310" s="62"/>
      <c r="T310" s="62"/>
      <c r="U310" s="62"/>
    </row>
    <row r="311" spans="2:21" ht="12.75">
      <c r="B311" t="s">
        <v>322</v>
      </c>
      <c r="C311" t="s">
        <v>323</v>
      </c>
      <c r="D311" t="s">
        <v>299</v>
      </c>
      <c r="E311" s="62"/>
      <c r="F311" s="62"/>
      <c r="G311" s="62"/>
      <c r="H311" s="62"/>
      <c r="I311" s="62"/>
      <c r="J311" s="62"/>
      <c r="K311" s="62"/>
      <c r="L311" s="62"/>
      <c r="M311" s="62"/>
      <c r="N311" s="62"/>
      <c r="O311" s="62"/>
      <c r="P311" s="62"/>
      <c r="Q311" s="62"/>
      <c r="R311" s="62"/>
      <c r="S311" s="62"/>
      <c r="T311" s="62"/>
      <c r="U311" s="62"/>
    </row>
    <row r="312" spans="1:21" ht="12.75">
      <c r="A312" t="s">
        <v>234</v>
      </c>
      <c r="B312" s="197">
        <v>6.73</v>
      </c>
      <c r="C312" s="197">
        <v>7.14</v>
      </c>
      <c r="D312" s="197">
        <v>6.92</v>
      </c>
      <c r="E312" s="62"/>
      <c r="F312" s="62"/>
      <c r="G312" s="62"/>
      <c r="H312" s="62"/>
      <c r="I312" s="62"/>
      <c r="J312" s="62"/>
      <c r="K312" s="62"/>
      <c r="L312" s="62"/>
      <c r="M312" s="62"/>
      <c r="N312" s="62"/>
      <c r="O312" s="62"/>
      <c r="P312" s="62"/>
      <c r="Q312" s="62"/>
      <c r="R312" s="62"/>
      <c r="S312" s="62"/>
      <c r="T312" s="62"/>
      <c r="U312" s="62"/>
    </row>
    <row r="313" spans="1:21" ht="12.75">
      <c r="A313" t="s">
        <v>235</v>
      </c>
      <c r="B313" s="197">
        <v>5.25</v>
      </c>
      <c r="C313" s="197">
        <v>5.78</v>
      </c>
      <c r="D313" s="197">
        <v>5.5</v>
      </c>
      <c r="E313" s="62"/>
      <c r="F313" s="62"/>
      <c r="G313" s="62"/>
      <c r="H313" s="62"/>
      <c r="I313" s="62"/>
      <c r="J313" s="62"/>
      <c r="K313" s="62"/>
      <c r="L313" s="62"/>
      <c r="M313" s="62"/>
      <c r="N313" s="62"/>
      <c r="O313" s="62"/>
      <c r="P313" s="62"/>
      <c r="Q313" s="62"/>
      <c r="R313" s="62"/>
      <c r="S313" s="62"/>
      <c r="T313" s="62"/>
      <c r="U313" s="62"/>
    </row>
    <row r="314" spans="1:21" ht="12.75">
      <c r="A314" t="s">
        <v>242</v>
      </c>
      <c r="B314" s="197">
        <v>5.14</v>
      </c>
      <c r="C314" s="197">
        <v>5.37</v>
      </c>
      <c r="D314" s="197">
        <v>5.24</v>
      </c>
      <c r="E314" s="62"/>
      <c r="F314" s="62"/>
      <c r="G314" s="62"/>
      <c r="H314" s="62"/>
      <c r="I314" s="62"/>
      <c r="J314" s="62"/>
      <c r="K314" s="62"/>
      <c r="L314" s="62"/>
      <c r="M314" s="62"/>
      <c r="N314" s="62"/>
      <c r="O314" s="62"/>
      <c r="P314" s="62"/>
      <c r="Q314" s="62"/>
      <c r="R314" s="62"/>
      <c r="S314" s="62"/>
      <c r="T314" s="62"/>
      <c r="U314" s="62"/>
    </row>
    <row r="315" spans="1:21" ht="12.75">
      <c r="A315" t="s">
        <v>278</v>
      </c>
      <c r="B315" s="197">
        <v>8.41</v>
      </c>
      <c r="C315" s="197">
        <v>7.89</v>
      </c>
      <c r="D315" s="197">
        <v>8.17</v>
      </c>
      <c r="E315" s="62"/>
      <c r="F315" s="62"/>
      <c r="G315" s="62"/>
      <c r="H315" s="62"/>
      <c r="I315" s="62"/>
      <c r="J315" s="62"/>
      <c r="K315" s="62"/>
      <c r="L315" s="62"/>
      <c r="M315" s="62"/>
      <c r="N315" s="62"/>
      <c r="O315" s="62"/>
      <c r="P315" s="62"/>
      <c r="Q315" s="62"/>
      <c r="R315" s="62"/>
      <c r="S315" s="62"/>
      <c r="T315" s="62"/>
      <c r="U315" s="62"/>
    </row>
    <row r="316" spans="1:21" ht="12.75">
      <c r="A316" t="s">
        <v>365</v>
      </c>
      <c r="B316" s="197">
        <v>3.85</v>
      </c>
      <c r="C316" s="197">
        <v>4.63</v>
      </c>
      <c r="D316" s="197">
        <v>4.21</v>
      </c>
      <c r="E316" s="62"/>
      <c r="F316" s="62"/>
      <c r="G316" s="62"/>
      <c r="H316" s="62"/>
      <c r="I316" s="62"/>
      <c r="J316" s="62"/>
      <c r="K316" s="62"/>
      <c r="L316" s="62"/>
      <c r="M316" s="62"/>
      <c r="N316" s="62"/>
      <c r="O316" s="62"/>
      <c r="P316" s="62"/>
      <c r="Q316" s="62"/>
      <c r="R316" s="62"/>
      <c r="S316" s="62"/>
      <c r="T316" s="62"/>
      <c r="U316" s="62"/>
    </row>
    <row r="317" spans="1:21" ht="12.75">
      <c r="A317" t="s">
        <v>279</v>
      </c>
      <c r="B317" s="197">
        <v>4.8</v>
      </c>
      <c r="C317" s="197">
        <v>5.57</v>
      </c>
      <c r="D317" s="197">
        <v>5.15</v>
      </c>
      <c r="E317" s="62"/>
      <c r="F317" s="62"/>
      <c r="G317" s="62"/>
      <c r="H317" s="62"/>
      <c r="I317" s="62"/>
      <c r="J317" s="62"/>
      <c r="K317" s="62"/>
      <c r="L317" s="62"/>
      <c r="M317" s="62"/>
      <c r="N317" s="62"/>
      <c r="O317" s="62"/>
      <c r="P317" s="62"/>
      <c r="Q317" s="62"/>
      <c r="R317" s="62"/>
      <c r="S317" s="62"/>
      <c r="T317" s="62"/>
      <c r="U317" s="62"/>
    </row>
    <row r="318" spans="1:21" ht="12.75">
      <c r="A318" t="s">
        <v>364</v>
      </c>
      <c r="B318" s="197">
        <v>5.32</v>
      </c>
      <c r="C318" s="197">
        <v>6.27</v>
      </c>
      <c r="D318" s="197">
        <v>5.76</v>
      </c>
      <c r="E318" s="62"/>
      <c r="F318" s="62"/>
      <c r="G318" s="62"/>
      <c r="H318" s="62"/>
      <c r="I318" s="62"/>
      <c r="J318" s="62"/>
      <c r="K318" s="62"/>
      <c r="L318" s="62"/>
      <c r="M318" s="62"/>
      <c r="N318" s="62"/>
      <c r="O318" s="62"/>
      <c r="P318" s="62"/>
      <c r="Q318" s="62"/>
      <c r="R318" s="62"/>
      <c r="S318" s="62"/>
      <c r="T318" s="62"/>
      <c r="U318" s="62"/>
    </row>
    <row r="319" spans="1:21" ht="12.75">
      <c r="A319" s="61"/>
      <c r="B319" s="62"/>
      <c r="C319" s="62"/>
      <c r="D319" s="62"/>
      <c r="E319" s="62"/>
      <c r="F319" s="62"/>
      <c r="G319" s="62"/>
      <c r="H319" s="62"/>
      <c r="I319" s="62"/>
      <c r="J319" s="62"/>
      <c r="K319" s="62"/>
      <c r="L319" s="62"/>
      <c r="M319" s="62"/>
      <c r="N319" s="62"/>
      <c r="O319" s="62"/>
      <c r="P319" s="62"/>
      <c r="Q319" s="62"/>
      <c r="R319" s="62"/>
      <c r="S319" s="62"/>
      <c r="T319" s="62"/>
      <c r="U319" s="62"/>
    </row>
    <row r="320" spans="1:21" ht="12.75">
      <c r="A320" s="300" t="s">
        <v>491</v>
      </c>
      <c r="B320" s="62"/>
      <c r="C320" s="62"/>
      <c r="D320" s="62"/>
      <c r="E320" s="62"/>
      <c r="F320" s="62"/>
      <c r="G320" s="62"/>
      <c r="H320" s="62"/>
      <c r="I320" s="62"/>
      <c r="J320" s="62"/>
      <c r="K320" s="62"/>
      <c r="L320" s="62"/>
      <c r="M320" s="62"/>
      <c r="N320" s="62"/>
      <c r="O320" s="62"/>
      <c r="P320" s="62"/>
      <c r="Q320" s="62"/>
      <c r="R320" s="62"/>
      <c r="S320" s="62"/>
      <c r="T320" s="62"/>
      <c r="U320" s="62"/>
    </row>
    <row r="321" spans="1:21" ht="12.75">
      <c r="A321" s="61"/>
      <c r="B321" t="s">
        <v>409</v>
      </c>
      <c r="C321" t="s">
        <v>410</v>
      </c>
      <c r="D321" t="s">
        <v>411</v>
      </c>
      <c r="E321" s="62"/>
      <c r="F321" s="62"/>
      <c r="G321" s="62"/>
      <c r="H321" s="62"/>
      <c r="I321" s="62"/>
      <c r="J321" s="62"/>
      <c r="K321" s="62"/>
      <c r="L321" s="62"/>
      <c r="M321" s="62"/>
      <c r="N321" s="62"/>
      <c r="O321" s="62"/>
      <c r="P321" s="62"/>
      <c r="Q321" s="62"/>
      <c r="R321" s="62"/>
      <c r="S321" s="62"/>
      <c r="T321" s="62"/>
      <c r="U321" s="62"/>
    </row>
    <row r="322" spans="1:21" ht="12.75">
      <c r="A322" t="s">
        <v>234</v>
      </c>
      <c r="B322" s="196">
        <v>0.21982322182383815</v>
      </c>
      <c r="C322" s="196">
        <v>0.5311073827144793</v>
      </c>
      <c r="D322" s="196">
        <v>0.24906939546168258</v>
      </c>
      <c r="E322" s="62"/>
      <c r="F322" s="62"/>
      <c r="G322" s="62"/>
      <c r="H322" s="62"/>
      <c r="I322" s="62"/>
      <c r="J322" s="62"/>
      <c r="K322" s="62"/>
      <c r="L322" s="62"/>
      <c r="M322" s="62"/>
      <c r="N322" s="62"/>
      <c r="O322" s="62"/>
      <c r="P322" s="62"/>
      <c r="Q322" s="62"/>
      <c r="R322" s="62"/>
      <c r="S322" s="62"/>
      <c r="T322" s="62"/>
      <c r="U322" s="62"/>
    </row>
    <row r="323" spans="1:21" ht="12.75">
      <c r="A323" t="s">
        <v>235</v>
      </c>
      <c r="B323" s="196">
        <v>0.23720696584058942</v>
      </c>
      <c r="C323" s="196">
        <v>0.48402545210984593</v>
      </c>
      <c r="D323" s="196">
        <v>0.27876758204956464</v>
      </c>
      <c r="E323" s="62"/>
      <c r="F323" s="62"/>
      <c r="G323" s="62"/>
      <c r="H323" s="62"/>
      <c r="I323" s="62"/>
      <c r="J323" s="62"/>
      <c r="K323" s="62"/>
      <c r="L323" s="62"/>
      <c r="M323" s="62"/>
      <c r="N323" s="62"/>
      <c r="O323" s="62"/>
      <c r="P323" s="62"/>
      <c r="Q323" s="62"/>
      <c r="R323" s="62"/>
      <c r="S323" s="62"/>
      <c r="T323" s="62"/>
      <c r="U323" s="62"/>
    </row>
    <row r="324" spans="1:21" ht="12.75">
      <c r="A324" t="s">
        <v>242</v>
      </c>
      <c r="B324" s="196">
        <v>0.24315975286849073</v>
      </c>
      <c r="C324" s="196">
        <v>0.4879376287143277</v>
      </c>
      <c r="D324" s="196">
        <v>0.26890261841718155</v>
      </c>
      <c r="E324" s="62"/>
      <c r="F324" s="62"/>
      <c r="G324" s="62"/>
      <c r="H324" s="62"/>
      <c r="I324" s="62"/>
      <c r="J324" s="62"/>
      <c r="K324" s="62"/>
      <c r="L324" s="62"/>
      <c r="M324" s="62"/>
      <c r="N324" s="62"/>
      <c r="O324" s="62"/>
      <c r="P324" s="62"/>
      <c r="Q324" s="62"/>
      <c r="R324" s="62"/>
      <c r="S324" s="62"/>
      <c r="T324" s="62"/>
      <c r="U324" s="62"/>
    </row>
    <row r="325" spans="1:21" ht="12.75">
      <c r="A325" t="s">
        <v>278</v>
      </c>
      <c r="B325" s="196">
        <v>0.2093409636330072</v>
      </c>
      <c r="C325" s="196">
        <v>0.5087686911574673</v>
      </c>
      <c r="D325" s="196">
        <v>0.28189034520952555</v>
      </c>
      <c r="E325" s="62"/>
      <c r="F325" s="62"/>
      <c r="G325" s="62"/>
      <c r="H325" s="62"/>
      <c r="I325" s="62"/>
      <c r="J325" s="62"/>
      <c r="K325" s="62"/>
      <c r="L325" s="62"/>
      <c r="M325" s="62"/>
      <c r="N325" s="62"/>
      <c r="O325" s="62"/>
      <c r="P325" s="62"/>
      <c r="Q325" s="62"/>
      <c r="R325" s="62"/>
      <c r="S325" s="62"/>
      <c r="T325" s="62"/>
      <c r="U325" s="62"/>
    </row>
    <row r="326" spans="1:21" ht="12.75">
      <c r="A326" t="s">
        <v>365</v>
      </c>
      <c r="B326" s="196">
        <v>0.2617855652899458</v>
      </c>
      <c r="C326" s="196">
        <v>0.4664163537755528</v>
      </c>
      <c r="D326" s="196">
        <v>0.2717980809345015</v>
      </c>
      <c r="E326" s="62"/>
      <c r="F326" s="62"/>
      <c r="G326" s="62"/>
      <c r="H326" s="62"/>
      <c r="I326" s="62"/>
      <c r="J326" s="62"/>
      <c r="K326" s="62"/>
      <c r="L326" s="62"/>
      <c r="M326" s="62"/>
      <c r="N326" s="62"/>
      <c r="O326" s="62"/>
      <c r="P326" s="62"/>
      <c r="Q326" s="62"/>
      <c r="R326" s="62"/>
      <c r="S326" s="62"/>
      <c r="T326" s="62"/>
      <c r="U326" s="62"/>
    </row>
    <row r="327" spans="1:21" ht="12.75">
      <c r="A327" t="s">
        <v>279</v>
      </c>
      <c r="B327" s="196">
        <v>0.2395385217051232</v>
      </c>
      <c r="C327" s="196">
        <v>0.4610872115760657</v>
      </c>
      <c r="D327" s="196">
        <v>0.2993742667188111</v>
      </c>
      <c r="E327" s="62"/>
      <c r="F327" s="62"/>
      <c r="G327" s="62"/>
      <c r="H327" s="62"/>
      <c r="I327" s="62"/>
      <c r="J327" s="62"/>
      <c r="K327" s="62"/>
      <c r="L327" s="62"/>
      <c r="M327" s="62"/>
      <c r="N327" s="62"/>
      <c r="O327" s="62"/>
      <c r="P327" s="62"/>
      <c r="Q327" s="62"/>
      <c r="R327" s="62"/>
      <c r="S327" s="62"/>
      <c r="T327" s="62"/>
      <c r="U327" s="62"/>
    </row>
    <row r="328" spans="1:21" ht="12.75">
      <c r="A328" t="s">
        <v>364</v>
      </c>
      <c r="B328" s="196">
        <v>0.23471629830683727</v>
      </c>
      <c r="C328" s="196">
        <v>0.4893369523070958</v>
      </c>
      <c r="D328" s="196">
        <v>0.27594674938606695</v>
      </c>
      <c r="E328" s="62"/>
      <c r="F328" s="62"/>
      <c r="G328" s="62"/>
      <c r="H328" s="62"/>
      <c r="I328" s="62"/>
      <c r="J328" s="62"/>
      <c r="K328" s="62"/>
      <c r="L328" s="62"/>
      <c r="M328" s="62"/>
      <c r="N328" s="62"/>
      <c r="O328" s="62"/>
      <c r="P328" s="62"/>
      <c r="Q328" s="62"/>
      <c r="R328" s="62"/>
      <c r="S328" s="62"/>
      <c r="T328" s="62"/>
      <c r="U328" s="62"/>
    </row>
    <row r="329" spans="1:21" ht="12.75">
      <c r="A329" s="61"/>
      <c r="B329" s="62"/>
      <c r="C329" s="62"/>
      <c r="D329" s="62"/>
      <c r="E329" s="62"/>
      <c r="F329" s="62"/>
      <c r="G329" s="62"/>
      <c r="H329" s="62"/>
      <c r="I329" s="62"/>
      <c r="J329" s="62"/>
      <c r="K329" s="62"/>
      <c r="L329" s="62"/>
      <c r="M329" s="62"/>
      <c r="N329" s="62"/>
      <c r="O329" s="62"/>
      <c r="P329" s="62"/>
      <c r="Q329" s="62"/>
      <c r="R329" s="62"/>
      <c r="S329" s="62"/>
      <c r="T329" s="62"/>
      <c r="U329" s="62"/>
    </row>
    <row r="330" spans="1:21" ht="12.75">
      <c r="A330" s="300" t="s">
        <v>492</v>
      </c>
      <c r="B330" s="62"/>
      <c r="C330" s="62"/>
      <c r="D330" s="62"/>
      <c r="E330" s="62"/>
      <c r="F330" s="62"/>
      <c r="G330" s="62"/>
      <c r="H330" s="62"/>
      <c r="I330" s="62"/>
      <c r="J330" s="62"/>
      <c r="K330" s="62"/>
      <c r="L330" s="62"/>
      <c r="M330" s="62"/>
      <c r="N330" s="62"/>
      <c r="O330" s="62"/>
      <c r="P330" s="62"/>
      <c r="Q330" s="62"/>
      <c r="R330" s="62"/>
      <c r="S330" s="62"/>
      <c r="T330" s="62"/>
      <c r="U330" s="62"/>
    </row>
    <row r="331" spans="2:21" ht="12.75">
      <c r="B331" t="s">
        <v>409</v>
      </c>
      <c r="C331" t="s">
        <v>410</v>
      </c>
      <c r="D331" t="s">
        <v>411</v>
      </c>
      <c r="E331" t="s">
        <v>299</v>
      </c>
      <c r="F331" s="62"/>
      <c r="G331" s="62"/>
      <c r="H331" s="62"/>
      <c r="I331" s="62"/>
      <c r="J331" s="62"/>
      <c r="K331" s="62"/>
      <c r="L331" s="62"/>
      <c r="M331" s="62"/>
      <c r="N331" s="62"/>
      <c r="O331" s="62"/>
      <c r="P331" s="62"/>
      <c r="Q331" s="62"/>
      <c r="R331" s="62"/>
      <c r="S331" s="62"/>
      <c r="T331" s="62"/>
      <c r="U331" s="62"/>
    </row>
    <row r="332" spans="1:21" ht="12.75">
      <c r="A332" t="s">
        <v>234</v>
      </c>
      <c r="B332" s="197">
        <v>15.81</v>
      </c>
      <c r="C332" s="197">
        <v>5.7</v>
      </c>
      <c r="D332" s="197">
        <v>6.85</v>
      </c>
      <c r="E332" s="197">
        <v>6.92</v>
      </c>
      <c r="F332" s="62"/>
      <c r="G332" s="62"/>
      <c r="H332" s="62"/>
      <c r="I332" s="62"/>
      <c r="J332" s="62"/>
      <c r="K332" s="62"/>
      <c r="L332" s="62"/>
      <c r="M332" s="62"/>
      <c r="N332" s="62"/>
      <c r="O332" s="62"/>
      <c r="P332" s="62"/>
      <c r="Q332" s="62"/>
      <c r="R332" s="62"/>
      <c r="S332" s="62"/>
      <c r="T332" s="62"/>
      <c r="U332" s="62"/>
    </row>
    <row r="333" spans="1:21" ht="12.75">
      <c r="A333" t="s">
        <v>235</v>
      </c>
      <c r="B333" s="197">
        <v>12.58</v>
      </c>
      <c r="C333" s="197">
        <v>4.23</v>
      </c>
      <c r="D333" s="197">
        <v>5.95</v>
      </c>
      <c r="E333" s="197">
        <v>5.5</v>
      </c>
      <c r="F333" s="62"/>
      <c r="G333" s="62"/>
      <c r="H333" s="62"/>
      <c r="I333" s="62"/>
      <c r="J333" s="62"/>
      <c r="K333" s="62"/>
      <c r="L333" s="62"/>
      <c r="M333" s="62"/>
      <c r="N333" s="62"/>
      <c r="O333" s="62"/>
      <c r="P333" s="62"/>
      <c r="Q333" s="62"/>
      <c r="R333" s="62"/>
      <c r="S333" s="62"/>
      <c r="T333" s="62"/>
      <c r="U333" s="62"/>
    </row>
    <row r="334" spans="1:21" ht="12.75">
      <c r="A334" t="s">
        <v>242</v>
      </c>
      <c r="B334" s="197">
        <v>13.39</v>
      </c>
      <c r="C334" s="197">
        <v>4.16</v>
      </c>
      <c r="D334" s="197">
        <v>5.09</v>
      </c>
      <c r="E334" s="197">
        <v>5.24</v>
      </c>
      <c r="F334" s="62"/>
      <c r="G334" s="62"/>
      <c r="H334" s="62"/>
      <c r="I334" s="62"/>
      <c r="J334" s="62"/>
      <c r="K334" s="62"/>
      <c r="L334" s="62"/>
      <c r="M334" s="62"/>
      <c r="N334" s="62"/>
      <c r="O334" s="62"/>
      <c r="P334" s="62"/>
      <c r="Q334" s="62"/>
      <c r="R334" s="62"/>
      <c r="S334" s="62"/>
      <c r="T334" s="62"/>
      <c r="U334" s="62"/>
    </row>
    <row r="335" spans="1:21" ht="12.75">
      <c r="A335" t="s">
        <v>278</v>
      </c>
      <c r="B335" s="197">
        <v>17.11</v>
      </c>
      <c r="C335" s="197">
        <v>6.78</v>
      </c>
      <c r="D335" s="197">
        <v>8.21</v>
      </c>
      <c r="E335" s="197">
        <v>8.17</v>
      </c>
      <c r="F335" s="62"/>
      <c r="G335" s="62"/>
      <c r="H335" s="62"/>
      <c r="I335" s="62"/>
      <c r="J335" s="62"/>
      <c r="K335" s="62"/>
      <c r="L335" s="62"/>
      <c r="M335" s="62"/>
      <c r="N335" s="62"/>
      <c r="O335" s="62"/>
      <c r="P335" s="62"/>
      <c r="Q335" s="62"/>
      <c r="R335" s="62"/>
      <c r="S335" s="62"/>
      <c r="T335" s="62"/>
      <c r="U335" s="62"/>
    </row>
    <row r="336" spans="1:21" ht="12.75">
      <c r="A336" t="s">
        <v>365</v>
      </c>
      <c r="B336" s="197">
        <v>10.57</v>
      </c>
      <c r="C336" s="197">
        <v>3.03</v>
      </c>
      <c r="D336" s="197">
        <v>4.83</v>
      </c>
      <c r="E336" s="197">
        <v>4.21</v>
      </c>
      <c r="F336" s="62"/>
      <c r="G336" s="62"/>
      <c r="H336" s="62"/>
      <c r="I336" s="62"/>
      <c r="J336" s="62"/>
      <c r="K336" s="62"/>
      <c r="L336" s="62"/>
      <c r="M336" s="62"/>
      <c r="N336" s="62"/>
      <c r="O336" s="62"/>
      <c r="P336" s="62"/>
      <c r="Q336" s="62"/>
      <c r="R336" s="62"/>
      <c r="S336" s="62"/>
      <c r="T336" s="62"/>
      <c r="U336" s="62"/>
    </row>
    <row r="337" spans="1:21" ht="12.75">
      <c r="A337" t="s">
        <v>279</v>
      </c>
      <c r="B337" s="197">
        <v>11.22</v>
      </c>
      <c r="C337" s="197">
        <v>3.83</v>
      </c>
      <c r="D337" s="197">
        <v>5.92</v>
      </c>
      <c r="E337" s="197">
        <v>5.15</v>
      </c>
      <c r="F337" s="62"/>
      <c r="G337" s="62"/>
      <c r="H337" s="62"/>
      <c r="I337" s="62"/>
      <c r="J337" s="62"/>
      <c r="K337" s="62"/>
      <c r="L337" s="62"/>
      <c r="M337" s="62"/>
      <c r="N337" s="62"/>
      <c r="O337" s="62"/>
      <c r="P337" s="62"/>
      <c r="Q337" s="62"/>
      <c r="R337" s="62"/>
      <c r="S337" s="62"/>
      <c r="T337" s="62"/>
      <c r="U337" s="62"/>
    </row>
    <row r="338" spans="1:21" ht="12.75">
      <c r="A338" t="s">
        <v>364</v>
      </c>
      <c r="B338">
        <v>12.47</v>
      </c>
      <c r="C338">
        <v>4.41</v>
      </c>
      <c r="D338">
        <v>6.57</v>
      </c>
      <c r="E338">
        <v>5.76</v>
      </c>
      <c r="F338" s="62"/>
      <c r="G338" s="62"/>
      <c r="H338" s="62"/>
      <c r="I338" s="62"/>
      <c r="J338" s="62"/>
      <c r="K338" s="62"/>
      <c r="L338" s="62"/>
      <c r="M338" s="62"/>
      <c r="N338" s="62"/>
      <c r="O338" s="62"/>
      <c r="P338" s="62"/>
      <c r="Q338" s="62"/>
      <c r="R338" s="62"/>
      <c r="S338" s="62"/>
      <c r="T338" s="62"/>
      <c r="U338" s="62"/>
    </row>
    <row r="339" spans="1:21" ht="12.75">
      <c r="A339" s="61"/>
      <c r="B339" s="62"/>
      <c r="C339" s="62"/>
      <c r="D339" s="62"/>
      <c r="E339" s="62"/>
      <c r="F339" s="62"/>
      <c r="G339" s="62"/>
      <c r="H339" s="62"/>
      <c r="I339" s="62"/>
      <c r="J339" s="62"/>
      <c r="K339" s="62"/>
      <c r="L339" s="62"/>
      <c r="M339" s="62"/>
      <c r="N339" s="62"/>
      <c r="O339" s="62"/>
      <c r="P339" s="62"/>
      <c r="Q339" s="62"/>
      <c r="R339" s="62"/>
      <c r="S339" s="62"/>
      <c r="T339" s="62"/>
      <c r="U339" s="62"/>
    </row>
    <row r="340" spans="1:21" ht="12.75">
      <c r="A340" s="294" t="s">
        <v>493</v>
      </c>
      <c r="B340" s="62"/>
      <c r="C340" s="62"/>
      <c r="D340" s="62"/>
      <c r="E340" s="62"/>
      <c r="F340" s="62"/>
      <c r="G340" s="62"/>
      <c r="H340" s="62"/>
      <c r="I340" s="62"/>
      <c r="J340" s="62"/>
      <c r="K340" s="62"/>
      <c r="L340" s="62"/>
      <c r="M340" s="62"/>
      <c r="N340" s="62"/>
      <c r="O340" s="62"/>
      <c r="P340" s="62"/>
      <c r="Q340" s="62"/>
      <c r="R340" s="62"/>
      <c r="S340" s="62"/>
      <c r="T340" s="62"/>
      <c r="U340" s="62"/>
    </row>
    <row r="341" spans="2:21" ht="12.75">
      <c r="B341" s="62" t="s">
        <v>419</v>
      </c>
      <c r="C341" s="62" t="s">
        <v>420</v>
      </c>
      <c r="D341" s="62" t="s">
        <v>421</v>
      </c>
      <c r="E341" s="62"/>
      <c r="F341" s="62"/>
      <c r="G341" s="62"/>
      <c r="H341" s="62"/>
      <c r="I341" s="62"/>
      <c r="J341" s="62"/>
      <c r="K341" s="62"/>
      <c r="L341" s="62"/>
      <c r="M341" s="62"/>
      <c r="N341" s="62"/>
      <c r="O341" s="62"/>
      <c r="P341" s="62"/>
      <c r="Q341" s="62"/>
      <c r="R341" s="62"/>
      <c r="S341" s="62"/>
      <c r="T341" s="62"/>
      <c r="U341" s="62"/>
    </row>
    <row r="342" spans="1:21" ht="12.75">
      <c r="A342" t="s">
        <v>234</v>
      </c>
      <c r="B342" s="196">
        <v>0.48963000645678845</v>
      </c>
      <c r="C342" s="196">
        <v>0.34862255180105267</v>
      </c>
      <c r="D342" s="196">
        <v>0.1617474417421589</v>
      </c>
      <c r="E342" s="62"/>
      <c r="F342" s="62"/>
      <c r="G342" s="62"/>
      <c r="H342" s="62"/>
      <c r="I342" s="62"/>
      <c r="J342" s="62"/>
      <c r="K342" s="62"/>
      <c r="L342" s="62"/>
      <c r="M342" s="62"/>
      <c r="N342" s="62"/>
      <c r="O342" s="62"/>
      <c r="P342" s="62"/>
      <c r="Q342" s="62"/>
      <c r="R342" s="62"/>
      <c r="S342" s="62"/>
      <c r="T342" s="62"/>
      <c r="U342" s="62"/>
    </row>
    <row r="343" spans="1:21" ht="12.75">
      <c r="A343" t="s">
        <v>235</v>
      </c>
      <c r="B343" s="196">
        <v>0.5237281891556984</v>
      </c>
      <c r="C343" s="196">
        <v>0.3320606852205365</v>
      </c>
      <c r="D343" s="196">
        <v>0.14421112562376504</v>
      </c>
      <c r="E343" s="62"/>
      <c r="F343" s="62"/>
      <c r="G343" s="62"/>
      <c r="H343" s="62"/>
      <c r="I343" s="62"/>
      <c r="J343" s="62"/>
      <c r="K343" s="62"/>
      <c r="L343" s="62"/>
      <c r="M343" s="62"/>
      <c r="N343" s="62"/>
      <c r="O343" s="62"/>
      <c r="P343" s="62"/>
      <c r="Q343" s="62"/>
      <c r="R343" s="62"/>
      <c r="S343" s="62"/>
      <c r="T343" s="62"/>
      <c r="U343" s="62"/>
    </row>
    <row r="344" spans="1:21" ht="12.75">
      <c r="A344" t="s">
        <v>242</v>
      </c>
      <c r="B344" s="196">
        <v>0.480435422182995</v>
      </c>
      <c r="C344" s="196">
        <v>0.3458370108855546</v>
      </c>
      <c r="D344" s="196">
        <v>0.17372756693145042</v>
      </c>
      <c r="E344" s="62"/>
      <c r="F344" s="62"/>
      <c r="G344" s="62"/>
      <c r="H344" s="62"/>
      <c r="I344" s="62"/>
      <c r="J344" s="62"/>
      <c r="K344" s="62"/>
      <c r="L344" s="62"/>
      <c r="M344" s="62"/>
      <c r="N344" s="62"/>
      <c r="O344" s="62"/>
      <c r="P344" s="62"/>
      <c r="Q344" s="62"/>
      <c r="R344" s="62"/>
      <c r="S344" s="62"/>
      <c r="T344" s="62"/>
      <c r="U344" s="62"/>
    </row>
    <row r="345" spans="1:21" ht="12.75">
      <c r="A345" t="s">
        <v>278</v>
      </c>
      <c r="B345" s="196">
        <v>0.5433899556868538</v>
      </c>
      <c r="C345" s="196">
        <v>0.33770310192023634</v>
      </c>
      <c r="D345" s="196">
        <v>0.1189069423929099</v>
      </c>
      <c r="E345" s="62"/>
      <c r="F345" s="62"/>
      <c r="G345" s="62"/>
      <c r="H345" s="62"/>
      <c r="I345" s="62"/>
      <c r="J345" s="62"/>
      <c r="K345" s="62"/>
      <c r="L345" s="62"/>
      <c r="M345" s="62"/>
      <c r="N345" s="62"/>
      <c r="O345" s="62"/>
      <c r="P345" s="62"/>
      <c r="Q345" s="62"/>
      <c r="R345" s="62"/>
      <c r="S345" s="62"/>
      <c r="T345" s="62"/>
      <c r="U345" s="62"/>
    </row>
    <row r="346" spans="1:21" ht="12.75">
      <c r="A346" t="s">
        <v>365</v>
      </c>
      <c r="B346" s="196">
        <v>0.5259645464025026</v>
      </c>
      <c r="C346" s="196">
        <v>0.33034410844629825</v>
      </c>
      <c r="D346" s="196">
        <v>0.14369134515119916</v>
      </c>
      <c r="E346" s="62"/>
      <c r="F346" s="62"/>
      <c r="G346" s="62"/>
      <c r="H346" s="62"/>
      <c r="I346" s="62"/>
      <c r="J346" s="62"/>
      <c r="K346" s="62"/>
      <c r="L346" s="62"/>
      <c r="M346" s="62"/>
      <c r="N346" s="62"/>
      <c r="O346" s="62"/>
      <c r="P346" s="62"/>
      <c r="Q346" s="62"/>
      <c r="R346" s="62"/>
      <c r="S346" s="62"/>
      <c r="T346" s="62"/>
      <c r="U346" s="62"/>
    </row>
    <row r="347" spans="1:21" ht="12.75">
      <c r="A347" t="s">
        <v>279</v>
      </c>
      <c r="B347" s="196">
        <v>0.5421474672403677</v>
      </c>
      <c r="C347" s="196">
        <v>0.3356150987678467</v>
      </c>
      <c r="D347" s="196">
        <v>0.12223743399178565</v>
      </c>
      <c r="E347" s="62"/>
      <c r="F347" s="62"/>
      <c r="G347" s="62"/>
      <c r="H347" s="62"/>
      <c r="I347" s="62"/>
      <c r="J347" s="62"/>
      <c r="K347" s="62"/>
      <c r="L347" s="62"/>
      <c r="M347" s="62"/>
      <c r="N347" s="62"/>
      <c r="O347" s="62"/>
      <c r="P347" s="62"/>
      <c r="Q347" s="62"/>
      <c r="R347" s="62"/>
      <c r="S347" s="62"/>
      <c r="T347" s="62"/>
      <c r="U347" s="62"/>
    </row>
    <row r="348" spans="1:21" ht="12.75">
      <c r="A348" t="s">
        <v>364</v>
      </c>
      <c r="B348" s="196">
        <v>0.5344448752746542</v>
      </c>
      <c r="C348" s="196">
        <v>0.31472146826935504</v>
      </c>
      <c r="D348" s="196">
        <v>0.1508336564559907</v>
      </c>
      <c r="E348" s="62"/>
      <c r="F348" s="62"/>
      <c r="G348" s="62"/>
      <c r="H348" s="62"/>
      <c r="I348" s="62"/>
      <c r="J348" s="62"/>
      <c r="K348" s="62"/>
      <c r="L348" s="62"/>
      <c r="M348" s="62"/>
      <c r="N348" s="62"/>
      <c r="O348" s="62"/>
      <c r="P348" s="62"/>
      <c r="Q348" s="62"/>
      <c r="R348" s="62"/>
      <c r="S348" s="62"/>
      <c r="T348" s="62"/>
      <c r="U348" s="62"/>
    </row>
    <row r="349" spans="1:21" ht="12.75">
      <c r="A349" s="61"/>
      <c r="B349" s="62"/>
      <c r="C349" s="62"/>
      <c r="D349" s="62"/>
      <c r="E349" s="62"/>
      <c r="F349" s="62"/>
      <c r="G349" s="62"/>
      <c r="H349" s="62"/>
      <c r="I349" s="62"/>
      <c r="J349" s="62"/>
      <c r="K349" s="62"/>
      <c r="L349" s="62"/>
      <c r="M349" s="62"/>
      <c r="N349" s="62"/>
      <c r="O349" s="62"/>
      <c r="P349" s="62"/>
      <c r="Q349" s="62"/>
      <c r="R349" s="62"/>
      <c r="S349" s="62"/>
      <c r="T349" s="62"/>
      <c r="U349" s="62"/>
    </row>
    <row r="350" spans="1:21" ht="12.75">
      <c r="A350" s="61" t="s">
        <v>74</v>
      </c>
      <c r="B350" s="62"/>
      <c r="C350" s="62"/>
      <c r="D350" s="62"/>
      <c r="E350" s="62"/>
      <c r="F350" s="62"/>
      <c r="G350" s="62"/>
      <c r="H350" s="62"/>
      <c r="I350" s="62"/>
      <c r="J350" s="62"/>
      <c r="K350" s="62"/>
      <c r="L350" s="62"/>
      <c r="M350" s="62"/>
      <c r="N350" s="62"/>
      <c r="O350" s="62"/>
      <c r="P350" s="62"/>
      <c r="Q350" s="62"/>
      <c r="R350" s="62"/>
      <c r="S350" s="62"/>
      <c r="T350" s="62"/>
      <c r="U350" s="62"/>
    </row>
    <row r="351" spans="2:21" ht="12.75">
      <c r="B351">
        <v>2000</v>
      </c>
      <c r="C351">
        <v>2001</v>
      </c>
      <c r="D351">
        <v>2002</v>
      </c>
      <c r="E351">
        <v>2003</v>
      </c>
      <c r="F351">
        <v>2004</v>
      </c>
      <c r="G351">
        <v>2005</v>
      </c>
      <c r="H351">
        <v>2006</v>
      </c>
      <c r="I351">
        <v>2007</v>
      </c>
      <c r="J351">
        <v>2008</v>
      </c>
      <c r="K351">
        <v>2009</v>
      </c>
      <c r="L351">
        <v>2010</v>
      </c>
      <c r="M351">
        <v>2011</v>
      </c>
      <c r="N351">
        <v>2012</v>
      </c>
      <c r="O351" s="62"/>
      <c r="P351" s="62"/>
      <c r="Q351" s="62"/>
      <c r="R351" s="62"/>
      <c r="S351" s="62"/>
      <c r="T351" s="62"/>
      <c r="U351" s="62"/>
    </row>
    <row r="352" spans="1:21" ht="12.75">
      <c r="A352" t="s">
        <v>234</v>
      </c>
      <c r="B352" s="196">
        <v>0.6023920257947385</v>
      </c>
      <c r="C352" s="196">
        <v>0.5904474479961804</v>
      </c>
      <c r="D352" s="196">
        <v>0.5692882693572449</v>
      </c>
      <c r="E352" s="196">
        <v>0.5467407100853681</v>
      </c>
      <c r="F352" s="196">
        <v>0.5408207132821883</v>
      </c>
      <c r="G352" s="196">
        <v>0.5443520973553606</v>
      </c>
      <c r="H352" s="196">
        <v>0.544989435417647</v>
      </c>
      <c r="I352" s="196">
        <v>0.5488314596775982</v>
      </c>
      <c r="J352" s="196">
        <v>0.558280537628042</v>
      </c>
      <c r="K352" s="196">
        <v>0.5110796363888878</v>
      </c>
      <c r="L352" s="196">
        <v>0.5048501262953679</v>
      </c>
      <c r="M352" s="196">
        <v>0.5009691910075484</v>
      </c>
      <c r="N352" s="196">
        <v>0.4896276114401992</v>
      </c>
      <c r="O352" s="62"/>
      <c r="P352" s="62"/>
      <c r="Q352" s="62"/>
      <c r="R352" s="62"/>
      <c r="S352" s="62"/>
      <c r="T352" s="62"/>
      <c r="U352" s="62"/>
    </row>
    <row r="353" spans="1:21" ht="12.75">
      <c r="A353" t="s">
        <v>235</v>
      </c>
      <c r="B353" s="196">
        <v>0.5952984129349527</v>
      </c>
      <c r="C353" s="196">
        <v>0.5866881776910666</v>
      </c>
      <c r="D353" s="196">
        <v>0.5701511674989878</v>
      </c>
      <c r="E353" s="196">
        <v>0.5492411518612392</v>
      </c>
      <c r="F353" s="196">
        <v>0.5433972992181948</v>
      </c>
      <c r="G353" s="196">
        <v>0.5430413348502086</v>
      </c>
      <c r="H353" s="196">
        <v>0.5444655807870645</v>
      </c>
      <c r="I353" s="196">
        <v>0.5509736123748863</v>
      </c>
      <c r="J353" s="196">
        <v>0.5597366305554492</v>
      </c>
      <c r="K353" s="196">
        <v>0.5450272672240829</v>
      </c>
      <c r="L353" s="196">
        <v>0.5421281147747294</v>
      </c>
      <c r="M353" s="196">
        <v>0.5369242018035584</v>
      </c>
      <c r="N353" s="196">
        <v>0.5237106496985935</v>
      </c>
      <c r="O353" s="62"/>
      <c r="P353" s="62"/>
      <c r="Q353" s="62"/>
      <c r="R353" s="62"/>
      <c r="S353" s="62"/>
      <c r="T353" s="62"/>
      <c r="U353" s="62"/>
    </row>
    <row r="354" spans="1:21" ht="12.75">
      <c r="A354" t="s">
        <v>242</v>
      </c>
      <c r="B354" s="196">
        <v>0.5696131825164084</v>
      </c>
      <c r="C354" s="196">
        <v>0.545007946828493</v>
      </c>
      <c r="D354" s="196">
        <v>0.5352877307274702</v>
      </c>
      <c r="E354" s="196">
        <v>0.5110373867551359</v>
      </c>
      <c r="F354" s="196">
        <v>0.5016169601149838</v>
      </c>
      <c r="G354" s="196">
        <v>0.49884232461217876</v>
      </c>
      <c r="H354" s="196">
        <v>0.5048752690895276</v>
      </c>
      <c r="I354" s="196">
        <v>0.5080239144115796</v>
      </c>
      <c r="J354" s="196">
        <v>0.5182077529786877</v>
      </c>
      <c r="K354" s="196">
        <v>0.506450845036896</v>
      </c>
      <c r="L354" s="196">
        <v>0.5030666294954</v>
      </c>
      <c r="M354" s="196">
        <v>0.49670599050099584</v>
      </c>
      <c r="N354" s="196">
        <v>0.4803647595234593</v>
      </c>
      <c r="O354" s="62"/>
      <c r="P354" s="62"/>
      <c r="Q354" s="62"/>
      <c r="R354" s="62"/>
      <c r="S354" s="62"/>
      <c r="T354" s="62"/>
      <c r="U354" s="62"/>
    </row>
    <row r="355" spans="1:21" ht="12.75">
      <c r="A355" t="s">
        <v>278</v>
      </c>
      <c r="B355" s="196">
        <v>0.6398846312319736</v>
      </c>
      <c r="C355" s="196">
        <v>0.6486985037917606</v>
      </c>
      <c r="D355" s="196">
        <v>0.6296436694465504</v>
      </c>
      <c r="E355" s="196">
        <v>0.6093081312410842</v>
      </c>
      <c r="F355" s="196">
        <v>0.5983193277310924</v>
      </c>
      <c r="G355" s="196">
        <v>0.5802546769375885</v>
      </c>
      <c r="H355" s="196">
        <v>0.5676197158393265</v>
      </c>
      <c r="I355" s="196">
        <v>0.5684743616796792</v>
      </c>
      <c r="J355" s="196">
        <v>0.5782608695652174</v>
      </c>
      <c r="K355" s="196">
        <v>0.5631075276919599</v>
      </c>
      <c r="L355" s="196">
        <v>0.5600629480678441</v>
      </c>
      <c r="M355" s="196">
        <v>0.5530956848030019</v>
      </c>
      <c r="N355" s="196">
        <v>0.5433899556868538</v>
      </c>
      <c r="O355" s="62"/>
      <c r="P355" s="62"/>
      <c r="Q355" s="62"/>
      <c r="R355" s="62"/>
      <c r="S355" s="62"/>
      <c r="T355" s="62"/>
      <c r="U355" s="62"/>
    </row>
    <row r="356" spans="1:21" ht="12.75">
      <c r="A356" t="s">
        <v>365</v>
      </c>
      <c r="B356" s="196">
        <v>0.5881152767151236</v>
      </c>
      <c r="C356" s="196">
        <v>0.573926073926074</v>
      </c>
      <c r="D356" s="196">
        <v>0.5537403267411866</v>
      </c>
      <c r="E356" s="196">
        <v>0.5458474257797821</v>
      </c>
      <c r="F356" s="196">
        <v>0.5455000834863917</v>
      </c>
      <c r="G356" s="196">
        <v>0.5481540930979133</v>
      </c>
      <c r="H356" s="196">
        <v>0.5498467640165855</v>
      </c>
      <c r="I356" s="196">
        <v>0.5594229448133731</v>
      </c>
      <c r="J356" s="196">
        <v>0.5658914728682171</v>
      </c>
      <c r="K356" s="196">
        <v>0.5455880433363791</v>
      </c>
      <c r="L356" s="196">
        <v>0.5443339960238569</v>
      </c>
      <c r="M356" s="196">
        <v>0.5420981539846916</v>
      </c>
      <c r="N356" s="196">
        <v>0.5259645464025026</v>
      </c>
      <c r="O356" s="62"/>
      <c r="P356" s="62"/>
      <c r="Q356" s="62"/>
      <c r="R356" s="62"/>
      <c r="S356" s="62"/>
      <c r="T356" s="62"/>
      <c r="U356" s="62"/>
    </row>
    <row r="357" spans="1:21" ht="12.75">
      <c r="A357" t="s">
        <v>279</v>
      </c>
      <c r="B357" s="196">
        <v>0.6020514967552858</v>
      </c>
      <c r="C357" s="196">
        <v>0.5822459893048129</v>
      </c>
      <c r="D357" s="196">
        <v>0.5775023832221163</v>
      </c>
      <c r="E357" s="196">
        <v>0.5543385247304466</v>
      </c>
      <c r="F357" s="196">
        <v>0.5497009859382577</v>
      </c>
      <c r="G357" s="196">
        <v>0.556253832004905</v>
      </c>
      <c r="H357" s="196">
        <v>0.5584589614740368</v>
      </c>
      <c r="I357" s="196">
        <v>0.5653588127668225</v>
      </c>
      <c r="J357" s="196">
        <v>0.5762640152316479</v>
      </c>
      <c r="K357" s="196">
        <v>0.5664947764188376</v>
      </c>
      <c r="L357" s="196">
        <v>0.5627551926149477</v>
      </c>
      <c r="M357" s="196">
        <v>0.5557092058474911</v>
      </c>
      <c r="N357" s="196">
        <v>0.5420414548298788</v>
      </c>
      <c r="O357" s="62"/>
      <c r="P357" s="62"/>
      <c r="Q357" s="62"/>
      <c r="R357" s="62"/>
      <c r="S357" s="62"/>
      <c r="T357" s="62"/>
      <c r="U357" s="62"/>
    </row>
    <row r="358" spans="1:21" ht="12.75">
      <c r="A358" t="s">
        <v>364</v>
      </c>
      <c r="B358" s="196">
        <v>0.5893294175232501</v>
      </c>
      <c r="C358" s="196">
        <v>0.5960479429867185</v>
      </c>
      <c r="D358" s="196">
        <v>0.5674418604651162</v>
      </c>
      <c r="E358" s="196">
        <v>0.5431977387243456</v>
      </c>
      <c r="F358" s="196">
        <v>0.54</v>
      </c>
      <c r="G358" s="196">
        <v>0.5459901800327333</v>
      </c>
      <c r="H358" s="196">
        <v>0.5523508031422206</v>
      </c>
      <c r="I358" s="196">
        <v>0.562588102621934</v>
      </c>
      <c r="J358" s="196">
        <v>0.5684900879415711</v>
      </c>
      <c r="K358" s="196">
        <v>0.5506900613052276</v>
      </c>
      <c r="L358" s="196">
        <v>0.5482498784637823</v>
      </c>
      <c r="M358" s="196">
        <v>0.5448369565217391</v>
      </c>
      <c r="N358" s="196">
        <v>0.5344448752746542</v>
      </c>
      <c r="O358" s="62"/>
      <c r="P358" s="62"/>
      <c r="Q358" s="62"/>
      <c r="R358" s="62"/>
      <c r="S358" s="62"/>
      <c r="T358" s="62"/>
      <c r="U358" s="62"/>
    </row>
    <row r="359" spans="1:21" ht="12.75">
      <c r="A359" s="61"/>
      <c r="B359" s="62"/>
      <c r="C359" s="62"/>
      <c r="D359" s="62"/>
      <c r="E359" s="62"/>
      <c r="F359" s="62"/>
      <c r="G359" s="62"/>
      <c r="H359" s="62"/>
      <c r="I359" s="62"/>
      <c r="J359" s="62"/>
      <c r="K359" s="62"/>
      <c r="L359" s="62"/>
      <c r="M359" s="62"/>
      <c r="N359" s="62"/>
      <c r="O359" s="62"/>
      <c r="P359" s="62"/>
      <c r="Q359" s="62"/>
      <c r="R359" s="62"/>
      <c r="S359" s="62"/>
      <c r="T359" s="62"/>
      <c r="U359" s="62"/>
    </row>
    <row r="360" spans="1:21" ht="12.75">
      <c r="A360" s="61" t="s">
        <v>75</v>
      </c>
      <c r="B360" s="62"/>
      <c r="C360" s="62"/>
      <c r="D360" s="62"/>
      <c r="E360" s="62"/>
      <c r="F360" s="62"/>
      <c r="G360" s="62"/>
      <c r="H360" s="62"/>
      <c r="I360" s="62"/>
      <c r="J360" s="62"/>
      <c r="K360" s="62"/>
      <c r="L360" s="62"/>
      <c r="M360" s="62"/>
      <c r="N360" s="62"/>
      <c r="O360" s="62"/>
      <c r="P360" s="62"/>
      <c r="Q360" s="62"/>
      <c r="R360" s="62"/>
      <c r="S360" s="62"/>
      <c r="T360" s="62"/>
      <c r="U360" s="62"/>
    </row>
    <row r="361" spans="1:21" ht="12.75">
      <c r="A361" t="s">
        <v>412</v>
      </c>
      <c r="B361">
        <v>2000</v>
      </c>
      <c r="C361">
        <v>2001</v>
      </c>
      <c r="D361">
        <v>2002</v>
      </c>
      <c r="E361">
        <v>2003</v>
      </c>
      <c r="F361">
        <v>2004</v>
      </c>
      <c r="G361">
        <v>2005</v>
      </c>
      <c r="H361">
        <v>2006</v>
      </c>
      <c r="I361">
        <v>2007</v>
      </c>
      <c r="J361">
        <v>2008</v>
      </c>
      <c r="K361">
        <v>2009</v>
      </c>
      <c r="L361">
        <v>2010</v>
      </c>
      <c r="M361">
        <v>2011</v>
      </c>
      <c r="N361">
        <v>2012</v>
      </c>
      <c r="O361" s="62"/>
      <c r="P361" s="62"/>
      <c r="Q361" s="62"/>
      <c r="R361" s="62"/>
      <c r="S361" s="62"/>
      <c r="T361" s="62"/>
      <c r="U361" s="62"/>
    </row>
    <row r="362" spans="1:21" ht="12.75">
      <c r="A362" t="s">
        <v>234</v>
      </c>
      <c r="B362" s="196">
        <v>0.13548721757531815</v>
      </c>
      <c r="C362" s="196">
        <v>0.14741439779311646</v>
      </c>
      <c r="D362" s="196">
        <v>0.1497730225694166</v>
      </c>
      <c r="E362" s="196">
        <v>0.1588933909511756</v>
      </c>
      <c r="F362" s="196">
        <v>0.1612042564695767</v>
      </c>
      <c r="G362" s="196">
        <v>0.1627829900061187</v>
      </c>
      <c r="H362" s="196">
        <v>0.16609461067899356</v>
      </c>
      <c r="I362" s="196">
        <v>0.19649548770482717</v>
      </c>
      <c r="J362" s="196">
        <v>0.2067914026881402</v>
      </c>
      <c r="K362" s="196">
        <v>0.21580729580773958</v>
      </c>
      <c r="L362" s="196">
        <v>0.22817203061822303</v>
      </c>
      <c r="M362" s="196">
        <v>0.24309259107318673</v>
      </c>
      <c r="N362" s="196">
        <v>0.25575116050421404</v>
      </c>
      <c r="O362" s="62"/>
      <c r="P362" s="62"/>
      <c r="Q362" s="62"/>
      <c r="R362" s="62"/>
      <c r="S362" s="62"/>
      <c r="T362" s="62"/>
      <c r="U362" s="62"/>
    </row>
    <row r="363" spans="1:21" ht="12.75">
      <c r="A363" t="s">
        <v>235</v>
      </c>
      <c r="B363" s="196">
        <v>0.06240220549884509</v>
      </c>
      <c r="C363" s="196">
        <v>0.06914793831838817</v>
      </c>
      <c r="D363" s="196">
        <v>0.06272776353084086</v>
      </c>
      <c r="E363" s="196">
        <v>0.06748709805478365</v>
      </c>
      <c r="F363" s="196">
        <v>0.0722956645344705</v>
      </c>
      <c r="G363" s="196">
        <v>0.0755458042147462</v>
      </c>
      <c r="H363" s="196">
        <v>0.08060872666745927</v>
      </c>
      <c r="I363" s="196">
        <v>0.1011101000909918</v>
      </c>
      <c r="J363" s="196">
        <v>0.10726179994640737</v>
      </c>
      <c r="K363" s="196">
        <v>0.11390641645497009</v>
      </c>
      <c r="L363" s="196">
        <v>0.1302227535867103</v>
      </c>
      <c r="M363" s="196">
        <v>0.14142961596044706</v>
      </c>
      <c r="N363" s="196">
        <v>0.15361687876758204</v>
      </c>
      <c r="O363" s="62"/>
      <c r="P363" s="62"/>
      <c r="Q363" s="62"/>
      <c r="R363" s="62"/>
      <c r="S363" s="62"/>
      <c r="T363" s="62"/>
      <c r="U363" s="62"/>
    </row>
    <row r="364" spans="1:21" ht="12.75">
      <c r="A364" t="s">
        <v>441</v>
      </c>
      <c r="B364" s="196">
        <v>0.05627705627705628</v>
      </c>
      <c r="C364" s="196">
        <v>0.05259355584453114</v>
      </c>
      <c r="D364" s="196">
        <v>0.04804560260586319</v>
      </c>
      <c r="E364" s="196">
        <v>0.05155033813959423</v>
      </c>
      <c r="F364" s="196">
        <v>0.055695292849443044</v>
      </c>
      <c r="G364" s="196">
        <v>0.05522111599907386</v>
      </c>
      <c r="H364" s="196">
        <v>0.05635051285298214</v>
      </c>
      <c r="I364" s="196">
        <v>0.07268722466960352</v>
      </c>
      <c r="J364" s="196">
        <v>0.06981037086759523</v>
      </c>
      <c r="K364" s="196">
        <v>0.07456557962389908</v>
      </c>
      <c r="L364" s="196">
        <v>0.08684137161973794</v>
      </c>
      <c r="M364" s="196">
        <v>0.09499004136663092</v>
      </c>
      <c r="N364" s="196">
        <v>0.11001617884983085</v>
      </c>
      <c r="O364" s="62"/>
      <c r="P364" s="62"/>
      <c r="Q364" s="62"/>
      <c r="R364" s="62"/>
      <c r="S364" s="62"/>
      <c r="T364" s="62"/>
      <c r="U364" s="62"/>
    </row>
    <row r="365" spans="1:21" ht="12.75">
      <c r="A365" t="s">
        <v>442</v>
      </c>
      <c r="B365" s="196">
        <v>0.06798516687268233</v>
      </c>
      <c r="C365" s="196">
        <v>0.06804673088747694</v>
      </c>
      <c r="D365" s="196">
        <v>0.06444275966641395</v>
      </c>
      <c r="E365" s="196">
        <v>0.06829529243937232</v>
      </c>
      <c r="F365" s="196">
        <v>0.07764705882352942</v>
      </c>
      <c r="G365" s="196">
        <v>0.0852067285018079</v>
      </c>
      <c r="H365" s="196">
        <v>0.08805472724083493</v>
      </c>
      <c r="I365" s="196">
        <v>0.11669128508124077</v>
      </c>
      <c r="J365" s="196">
        <v>0.12282608695652174</v>
      </c>
      <c r="K365" s="196">
        <v>0.13335845075729033</v>
      </c>
      <c r="L365" s="196">
        <v>0.15422276621787026</v>
      </c>
      <c r="M365" s="196">
        <v>0.17054409005628518</v>
      </c>
      <c r="N365" s="196">
        <v>0.18445347119645494</v>
      </c>
      <c r="O365" s="62"/>
      <c r="P365" s="62"/>
      <c r="Q365" s="62"/>
      <c r="R365" s="62"/>
      <c r="S365" s="62"/>
      <c r="T365" s="62"/>
      <c r="U365" s="62"/>
    </row>
    <row r="366" spans="1:21" ht="12.75">
      <c r="A366" t="s">
        <v>365</v>
      </c>
      <c r="B366" s="196">
        <v>0.05432287681713849</v>
      </c>
      <c r="C366" s="196">
        <v>0.07317682317682318</v>
      </c>
      <c r="D366" s="196">
        <v>0.05954428202923474</v>
      </c>
      <c r="E366" s="196">
        <v>0.06181886508831266</v>
      </c>
      <c r="F366" s="196">
        <v>0.06278176657204876</v>
      </c>
      <c r="G366" s="196">
        <v>0.06853932584269663</v>
      </c>
      <c r="H366" s="196">
        <v>0.07391382729403281</v>
      </c>
      <c r="I366" s="196">
        <v>0.08930615983512709</v>
      </c>
      <c r="J366" s="196">
        <v>0.10222868217054264</v>
      </c>
      <c r="K366" s="196">
        <v>0.11243636600965932</v>
      </c>
      <c r="L366" s="196">
        <v>0.12306163021868788</v>
      </c>
      <c r="M366" s="196">
        <v>0.1325979288608735</v>
      </c>
      <c r="N366" s="196">
        <v>0.14911366006256518</v>
      </c>
      <c r="O366" s="62"/>
      <c r="P366" s="62"/>
      <c r="Q366" s="62"/>
      <c r="R366" s="62"/>
      <c r="S366" s="62"/>
      <c r="T366" s="62"/>
      <c r="U366" s="62"/>
    </row>
    <row r="367" spans="1:21" ht="12.75">
      <c r="A367" t="s">
        <v>443</v>
      </c>
      <c r="B367" s="196">
        <v>0.024283022817667994</v>
      </c>
      <c r="C367" s="196">
        <v>0.030374331550802137</v>
      </c>
      <c r="D367" s="196">
        <v>0.028217349857006673</v>
      </c>
      <c r="E367" s="196">
        <v>0.03337326715728222</v>
      </c>
      <c r="F367" s="196">
        <v>0.03458865362857605</v>
      </c>
      <c r="G367" s="196">
        <v>0.035867565910484366</v>
      </c>
      <c r="H367" s="196">
        <v>0.03685092127303183</v>
      </c>
      <c r="I367" s="196">
        <v>0.04858711120146371</v>
      </c>
      <c r="J367" s="196">
        <v>0.05796488258938016</v>
      </c>
      <c r="K367" s="196">
        <v>0.056441426045087756</v>
      </c>
      <c r="L367" s="196">
        <v>0.07065506834723947</v>
      </c>
      <c r="M367" s="196">
        <v>0.07704464638482814</v>
      </c>
      <c r="N367" s="196">
        <v>0.08897145091904576</v>
      </c>
      <c r="O367" s="62"/>
      <c r="P367" s="62"/>
      <c r="Q367" s="62"/>
      <c r="R367" s="62"/>
      <c r="S367" s="62"/>
      <c r="T367" s="62"/>
      <c r="U367" s="62"/>
    </row>
    <row r="368" spans="1:21" ht="12.75">
      <c r="A368" t="s">
        <v>364</v>
      </c>
      <c r="B368" s="196">
        <v>0.1000163158753467</v>
      </c>
      <c r="C368" s="196">
        <v>0.11532231940395206</v>
      </c>
      <c r="D368" s="196">
        <v>0.10429880197322058</v>
      </c>
      <c r="E368" s="196">
        <v>0.11048297898488386</v>
      </c>
      <c r="F368" s="196">
        <v>0.11793103448275861</v>
      </c>
      <c r="G368" s="196">
        <v>0.1210038188761593</v>
      </c>
      <c r="H368" s="196">
        <v>0.13307538984640638</v>
      </c>
      <c r="I368" s="196">
        <v>0.15985339723710176</v>
      </c>
      <c r="J368" s="196">
        <v>0.16768519898643613</v>
      </c>
      <c r="K368" s="196">
        <v>0.17402027401121412</v>
      </c>
      <c r="L368" s="196">
        <v>0.196524064171123</v>
      </c>
      <c r="M368" s="196">
        <v>0.21114130434782608</v>
      </c>
      <c r="N368" s="196">
        <v>0.2158459351169704</v>
      </c>
      <c r="O368" s="62"/>
      <c r="P368" s="62"/>
      <c r="Q368" s="62"/>
      <c r="R368" s="62"/>
      <c r="S368" s="62"/>
      <c r="T368" s="62"/>
      <c r="U368" s="62"/>
    </row>
    <row r="369" spans="1:21" ht="12.75">
      <c r="A369" s="61"/>
      <c r="B369" s="62"/>
      <c r="C369" s="62"/>
      <c r="D369" s="62"/>
      <c r="E369" s="62"/>
      <c r="F369" s="62"/>
      <c r="G369" s="62"/>
      <c r="H369" s="62"/>
      <c r="I369" s="62"/>
      <c r="J369" s="62"/>
      <c r="K369" s="62"/>
      <c r="L369" s="62"/>
      <c r="M369" s="62"/>
      <c r="N369" s="62"/>
      <c r="O369" s="62"/>
      <c r="P369" s="62"/>
      <c r="Q369" s="62"/>
      <c r="R369" s="62"/>
      <c r="S369" s="62"/>
      <c r="T369" s="62"/>
      <c r="U369" s="62"/>
    </row>
    <row r="370" spans="1:21" ht="12.75">
      <c r="A370" s="61" t="s">
        <v>76</v>
      </c>
      <c r="B370" s="62"/>
      <c r="C370" s="62"/>
      <c r="D370" s="62"/>
      <c r="E370" s="62"/>
      <c r="F370" s="62"/>
      <c r="G370" s="62"/>
      <c r="H370" s="62"/>
      <c r="I370" s="62"/>
      <c r="J370" s="62"/>
      <c r="K370" s="62"/>
      <c r="L370" s="62"/>
      <c r="M370" s="62"/>
      <c r="N370" s="62"/>
      <c r="O370" s="62"/>
      <c r="P370" s="62"/>
      <c r="Q370" s="62"/>
      <c r="R370" s="62"/>
      <c r="S370" s="62"/>
      <c r="T370" s="62"/>
      <c r="U370" s="62"/>
    </row>
    <row r="371" spans="1:21" ht="12.75">
      <c r="A371" t="s">
        <v>412</v>
      </c>
      <c r="B371">
        <v>2000</v>
      </c>
      <c r="C371">
        <v>2001</v>
      </c>
      <c r="D371">
        <v>2002</v>
      </c>
      <c r="E371">
        <v>2003</v>
      </c>
      <c r="F371">
        <v>2004</v>
      </c>
      <c r="G371">
        <v>2005</v>
      </c>
      <c r="H371">
        <v>2006</v>
      </c>
      <c r="I371">
        <v>2007</v>
      </c>
      <c r="J371">
        <v>2008</v>
      </c>
      <c r="K371">
        <v>2009</v>
      </c>
      <c r="L371">
        <v>2010</v>
      </c>
      <c r="M371">
        <v>2011</v>
      </c>
      <c r="N371">
        <v>2012</v>
      </c>
      <c r="O371" s="62"/>
      <c r="P371" s="62"/>
      <c r="Q371" s="62"/>
      <c r="R371" s="62"/>
      <c r="S371" s="62"/>
      <c r="T371" s="62"/>
      <c r="U371" s="62"/>
    </row>
    <row r="372" spans="1:21" ht="12.75">
      <c r="A372" t="s">
        <v>234</v>
      </c>
      <c r="B372" s="196">
        <v>0.10119837073452521</v>
      </c>
      <c r="C372" s="196">
        <v>0.10219804186241166</v>
      </c>
      <c r="D372" s="196">
        <v>0.10014811012549259</v>
      </c>
      <c r="E372" s="196">
        <v>0.10072856414155511</v>
      </c>
      <c r="F372" s="196">
        <v>0.10712971950025041</v>
      </c>
      <c r="G372" s="196">
        <v>0.11807396831871643</v>
      </c>
      <c r="H372" s="196">
        <v>0.12927542650464566</v>
      </c>
      <c r="I372" s="196">
        <v>0.1525532716911683</v>
      </c>
      <c r="J372" s="196">
        <v>0.16867783764580496</v>
      </c>
      <c r="K372" s="196">
        <v>0.1518063655365762</v>
      </c>
      <c r="L372" s="196">
        <v>0.14348690465900252</v>
      </c>
      <c r="M372" s="196">
        <v>0.14285567771578603</v>
      </c>
      <c r="N372" s="196">
        <v>0.13022593757490084</v>
      </c>
      <c r="O372" s="62"/>
      <c r="P372" s="62"/>
      <c r="Q372" s="62"/>
      <c r="R372" s="62"/>
      <c r="S372" s="62"/>
      <c r="T372" s="62"/>
      <c r="U372" s="62"/>
    </row>
    <row r="373" spans="1:21" ht="12.75">
      <c r="A373" t="s">
        <v>235</v>
      </c>
      <c r="B373" s="196">
        <v>0.1269652037851129</v>
      </c>
      <c r="C373" s="196">
        <v>0.1318050500881702</v>
      </c>
      <c r="D373" s="196">
        <v>0.13551086516398975</v>
      </c>
      <c r="E373" s="196">
        <v>0.1376309280239411</v>
      </c>
      <c r="F373" s="196">
        <v>0.14285714285714285</v>
      </c>
      <c r="G373" s="196">
        <v>0.14946638496126552</v>
      </c>
      <c r="H373" s="196">
        <v>0.14504815123053144</v>
      </c>
      <c r="I373" s="196">
        <v>0.17586897179253866</v>
      </c>
      <c r="J373" s="196">
        <v>0.1971442789878651</v>
      </c>
      <c r="K373" s="196">
        <v>0.17877148136497376</v>
      </c>
      <c r="L373" s="196">
        <v>0.1666876415806695</v>
      </c>
      <c r="M373" s="196">
        <v>0.16949270568573518</v>
      </c>
      <c r="N373" s="196">
        <v>0.1610180843938379</v>
      </c>
      <c r="O373" s="62"/>
      <c r="P373" s="62"/>
      <c r="Q373" s="62"/>
      <c r="R373" s="62"/>
      <c r="S373" s="62"/>
      <c r="T373" s="62"/>
      <c r="U373" s="62"/>
    </row>
    <row r="374" spans="1:21" ht="12.75">
      <c r="A374" t="s">
        <v>441</v>
      </c>
      <c r="B374" s="196">
        <v>0.13336126239352045</v>
      </c>
      <c r="C374" s="196">
        <v>0.14333188845542552</v>
      </c>
      <c r="D374" s="196">
        <v>0.16245928338762214</v>
      </c>
      <c r="E374" s="196">
        <v>0.16383820339415592</v>
      </c>
      <c r="F374" s="196">
        <v>0.1645706072583543</v>
      </c>
      <c r="G374" s="196">
        <v>0.16114841398471869</v>
      </c>
      <c r="H374" s="196">
        <v>0.13308851462580726</v>
      </c>
      <c r="I374" s="196">
        <v>0.183920704845815</v>
      </c>
      <c r="J374" s="196">
        <v>0.2122839402584326</v>
      </c>
      <c r="K374" s="196">
        <v>0.186122351820995</v>
      </c>
      <c r="L374" s="196">
        <v>0.17103429049344857</v>
      </c>
      <c r="M374" s="196">
        <v>0.1679178795771411</v>
      </c>
      <c r="N374" s="196">
        <v>0.15355199294013824</v>
      </c>
      <c r="O374" s="62"/>
      <c r="P374" s="62"/>
      <c r="Q374" s="62"/>
      <c r="R374" s="62"/>
      <c r="S374" s="62"/>
      <c r="T374" s="62"/>
      <c r="U374" s="62"/>
    </row>
    <row r="375" spans="1:21" ht="12.75">
      <c r="A375" t="s">
        <v>442</v>
      </c>
      <c r="B375" s="196">
        <v>0.1073341573959621</v>
      </c>
      <c r="C375" s="196">
        <v>0.11580241852838696</v>
      </c>
      <c r="D375" s="196">
        <v>0.11542835481425322</v>
      </c>
      <c r="E375" s="196">
        <v>0.12339514978601997</v>
      </c>
      <c r="F375" s="196">
        <v>0.13243697478991598</v>
      </c>
      <c r="G375" s="196">
        <v>0.14573180317560133</v>
      </c>
      <c r="H375" s="196">
        <v>0.14927205753376602</v>
      </c>
      <c r="I375" s="196">
        <v>0.16205950622494197</v>
      </c>
      <c r="J375" s="196">
        <v>0.18391304347826087</v>
      </c>
      <c r="K375" s="196">
        <v>0.16464471403812825</v>
      </c>
      <c r="L375" s="196">
        <v>0.15597132365798216</v>
      </c>
      <c r="M375" s="196">
        <v>0.16266416510318948</v>
      </c>
      <c r="N375" s="196">
        <v>0.16414327917282126</v>
      </c>
      <c r="O375" s="62"/>
      <c r="P375" s="62"/>
      <c r="Q375" s="62"/>
      <c r="R375" s="62"/>
      <c r="S375" s="62"/>
      <c r="T375" s="62"/>
      <c r="U375" s="62"/>
    </row>
    <row r="376" spans="1:21" ht="12.75">
      <c r="A376" t="s">
        <v>365</v>
      </c>
      <c r="B376" s="196">
        <v>0.16730425911757205</v>
      </c>
      <c r="C376" s="196">
        <v>0.1610889110889111</v>
      </c>
      <c r="D376" s="196">
        <v>0.15606190885640583</v>
      </c>
      <c r="E376" s="196">
        <v>0.15764750093949642</v>
      </c>
      <c r="F376" s="196">
        <v>0.16162965436633828</v>
      </c>
      <c r="G376" s="196">
        <v>0.1723916532905297</v>
      </c>
      <c r="H376" s="196">
        <v>0.17829457364341086</v>
      </c>
      <c r="I376" s="196">
        <v>0.2040302267002519</v>
      </c>
      <c r="J376" s="196">
        <v>0.2245639534883721</v>
      </c>
      <c r="K376" s="196">
        <v>0.20229082365226475</v>
      </c>
      <c r="L376" s="196">
        <v>0.1831013916500994</v>
      </c>
      <c r="M376" s="196">
        <v>0.18775326429536246</v>
      </c>
      <c r="N376" s="196">
        <v>0.1778936392075078</v>
      </c>
      <c r="O376" s="62"/>
      <c r="P376" s="62"/>
      <c r="Q376" s="62"/>
      <c r="R376" s="62"/>
      <c r="S376" s="62"/>
      <c r="T376" s="62"/>
      <c r="U376" s="62"/>
    </row>
    <row r="377" spans="1:21" ht="12.75">
      <c r="A377" t="s">
        <v>443</v>
      </c>
      <c r="B377" s="196">
        <v>0.12895122461796107</v>
      </c>
      <c r="C377" s="196">
        <v>0.13219251336898397</v>
      </c>
      <c r="D377" s="196">
        <v>0.1349857006673022</v>
      </c>
      <c r="E377" s="196">
        <v>0.13469108334759541</v>
      </c>
      <c r="F377" s="196">
        <v>0.14077905285275577</v>
      </c>
      <c r="G377" s="196">
        <v>0.1540465971796444</v>
      </c>
      <c r="H377" s="196">
        <v>0.14321608040201006</v>
      </c>
      <c r="I377" s="196">
        <v>0.17645862980280544</v>
      </c>
      <c r="J377" s="196">
        <v>0.20139623439813836</v>
      </c>
      <c r="K377" s="196">
        <v>0.19259633531973072</v>
      </c>
      <c r="L377" s="196">
        <v>0.1766376708680987</v>
      </c>
      <c r="M377" s="196">
        <v>0.18530225207427894</v>
      </c>
      <c r="N377" s="196">
        <v>0.17735627688697692</v>
      </c>
      <c r="O377" s="62"/>
      <c r="P377" s="62"/>
      <c r="Q377" s="62"/>
      <c r="R377" s="62"/>
      <c r="S377" s="62"/>
      <c r="T377" s="62"/>
      <c r="U377" s="62"/>
    </row>
    <row r="378" spans="1:21" ht="12.75">
      <c r="A378" t="s">
        <v>364</v>
      </c>
      <c r="B378" s="196">
        <v>0.10768477728830152</v>
      </c>
      <c r="C378" s="196">
        <v>0.11224489795918367</v>
      </c>
      <c r="D378" s="196">
        <v>0.10937279774489077</v>
      </c>
      <c r="E378" s="196">
        <v>0.11122035148088977</v>
      </c>
      <c r="F378" s="196">
        <v>0.11770114942528735</v>
      </c>
      <c r="G378" s="196">
        <v>0.12220403709765412</v>
      </c>
      <c r="H378" s="196">
        <v>0.13295814280689414</v>
      </c>
      <c r="I378" s="196">
        <v>0.16013532562729066</v>
      </c>
      <c r="J378" s="196">
        <v>0.17290207184379192</v>
      </c>
      <c r="K378" s="196">
        <v>0.1581151410825557</v>
      </c>
      <c r="L378" s="196">
        <v>0.1535002430724356</v>
      </c>
      <c r="M378" s="196">
        <v>0.15394021739130434</v>
      </c>
      <c r="N378" s="196">
        <v>0.14411270518288744</v>
      </c>
      <c r="O378" s="62"/>
      <c r="P378" s="62"/>
      <c r="Q378" s="62"/>
      <c r="R378" s="62"/>
      <c r="S378" s="62"/>
      <c r="T378" s="62"/>
      <c r="U378" s="62"/>
    </row>
    <row r="379" spans="1:21" ht="12.75">
      <c r="A379" s="61"/>
      <c r="B379" s="62"/>
      <c r="C379" s="62"/>
      <c r="D379" s="62"/>
      <c r="E379" s="62"/>
      <c r="F379" s="62"/>
      <c r="G379" s="62"/>
      <c r="H379" s="62"/>
      <c r="I379" s="62"/>
      <c r="J379" s="62"/>
      <c r="K379" s="62"/>
      <c r="L379" s="62"/>
      <c r="M379" s="62"/>
      <c r="N379" s="62"/>
      <c r="O379" s="62"/>
      <c r="P379" s="62"/>
      <c r="Q379" s="62"/>
      <c r="R379" s="62"/>
      <c r="S379" s="62"/>
      <c r="T379" s="62"/>
      <c r="U379" s="62"/>
    </row>
    <row r="380" spans="1:21" ht="12.75">
      <c r="A380" s="61"/>
      <c r="B380" s="62"/>
      <c r="C380" s="62"/>
      <c r="D380" s="62"/>
      <c r="E380" s="62"/>
      <c r="F380" s="62"/>
      <c r="G380" s="62"/>
      <c r="H380" s="62"/>
      <c r="I380" s="62"/>
      <c r="J380" s="62"/>
      <c r="K380" s="62"/>
      <c r="L380" s="62"/>
      <c r="M380" s="62"/>
      <c r="N380" s="62"/>
      <c r="O380" s="62"/>
      <c r="P380" s="62"/>
      <c r="Q380" s="62"/>
      <c r="R380" s="62"/>
      <c r="S380" s="62"/>
      <c r="T380" s="62"/>
      <c r="U380" s="62"/>
    </row>
    <row r="381" spans="1:33" ht="12.75">
      <c r="A381" s="22" t="s">
        <v>423</v>
      </c>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row>
    <row r="382" spans="1:21" ht="12.75">
      <c r="A382" s="61"/>
      <c r="B382" s="62"/>
      <c r="C382" s="62"/>
      <c r="D382" s="62"/>
      <c r="E382" s="62"/>
      <c r="F382" s="62"/>
      <c r="G382" s="62"/>
      <c r="H382" s="62"/>
      <c r="I382" s="62"/>
      <c r="J382" s="62"/>
      <c r="K382" s="62"/>
      <c r="L382" s="62"/>
      <c r="M382" s="62"/>
      <c r="N382" s="62"/>
      <c r="O382" s="62"/>
      <c r="P382" s="62"/>
      <c r="Q382" s="62"/>
      <c r="R382" s="62"/>
      <c r="S382" s="62"/>
      <c r="T382" s="62"/>
      <c r="U382" s="62"/>
    </row>
    <row r="383" spans="2:50" ht="12.75">
      <c r="B383" s="61">
        <v>39783</v>
      </c>
      <c r="C383" s="61">
        <v>39814</v>
      </c>
      <c r="D383" s="61">
        <v>39845</v>
      </c>
      <c r="E383" s="61">
        <v>39873</v>
      </c>
      <c r="F383" s="61">
        <v>39904</v>
      </c>
      <c r="G383" s="61">
        <v>39934</v>
      </c>
      <c r="H383" s="61">
        <v>39965</v>
      </c>
      <c r="I383" s="61">
        <v>39995</v>
      </c>
      <c r="J383" s="61">
        <v>40026</v>
      </c>
      <c r="K383" s="61">
        <v>40057</v>
      </c>
      <c r="L383" s="61">
        <v>40087</v>
      </c>
      <c r="M383" s="61">
        <v>40118</v>
      </c>
      <c r="N383" s="61">
        <v>40148</v>
      </c>
      <c r="O383" s="61">
        <v>40179</v>
      </c>
      <c r="P383" s="61">
        <v>40210</v>
      </c>
      <c r="Q383" s="61">
        <v>40238</v>
      </c>
      <c r="R383" s="61">
        <v>40269</v>
      </c>
      <c r="S383" s="61">
        <v>40299</v>
      </c>
      <c r="T383" s="61">
        <v>40330</v>
      </c>
      <c r="U383" s="61">
        <v>40360</v>
      </c>
      <c r="V383" s="61">
        <v>40391</v>
      </c>
      <c r="W383" s="61">
        <v>40422</v>
      </c>
      <c r="X383" s="61">
        <v>40452</v>
      </c>
      <c r="Y383" s="61">
        <v>40483</v>
      </c>
      <c r="Z383" s="61">
        <v>40513</v>
      </c>
      <c r="AA383" s="61">
        <v>40544</v>
      </c>
      <c r="AB383" s="61">
        <v>40575</v>
      </c>
      <c r="AC383" s="61">
        <v>40603</v>
      </c>
      <c r="AD383" s="61">
        <v>40634</v>
      </c>
      <c r="AE383" s="61">
        <v>40664</v>
      </c>
      <c r="AF383" s="61">
        <v>40695</v>
      </c>
      <c r="AG383" s="61">
        <v>40725</v>
      </c>
      <c r="AH383" s="61">
        <v>40756</v>
      </c>
      <c r="AI383" s="61">
        <v>40787</v>
      </c>
      <c r="AJ383" s="61">
        <v>40817</v>
      </c>
      <c r="AK383" s="61">
        <v>40848</v>
      </c>
      <c r="AL383" s="61">
        <v>40878</v>
      </c>
      <c r="AM383" s="61">
        <v>40909</v>
      </c>
      <c r="AN383" s="61">
        <v>40940</v>
      </c>
      <c r="AO383" s="61">
        <v>40969</v>
      </c>
      <c r="AP383" s="61">
        <v>41000</v>
      </c>
      <c r="AQ383" s="61">
        <v>41030</v>
      </c>
      <c r="AR383" s="61">
        <v>41061</v>
      </c>
      <c r="AS383" s="61">
        <v>41091</v>
      </c>
      <c r="AT383" s="61">
        <v>41122</v>
      </c>
      <c r="AU383" s="61">
        <v>41153</v>
      </c>
      <c r="AV383" s="61">
        <v>41183</v>
      </c>
      <c r="AW383" s="61">
        <v>41214</v>
      </c>
      <c r="AX383" s="61">
        <v>41244</v>
      </c>
    </row>
    <row r="384" spans="1:50" ht="12.75">
      <c r="A384" t="s">
        <v>424</v>
      </c>
      <c r="B384" s="45">
        <v>4159</v>
      </c>
      <c r="C384" s="45">
        <v>4865</v>
      </c>
      <c r="D384" s="45">
        <v>6213</v>
      </c>
      <c r="E384" s="45">
        <v>6325</v>
      </c>
      <c r="F384" s="45">
        <v>7419</v>
      </c>
      <c r="G384" s="45">
        <v>9719</v>
      </c>
      <c r="H384" s="45">
        <v>10718</v>
      </c>
      <c r="I384" s="45">
        <v>12557</v>
      </c>
      <c r="J384" s="45">
        <v>12950</v>
      </c>
      <c r="K384" s="45">
        <v>13157</v>
      </c>
      <c r="L384" s="45">
        <v>13016</v>
      </c>
      <c r="M384" s="45">
        <v>13813</v>
      </c>
      <c r="N384" s="45">
        <v>14073</v>
      </c>
      <c r="O384" s="45">
        <v>14035</v>
      </c>
      <c r="P384" s="45">
        <v>13819</v>
      </c>
      <c r="Q384" s="45">
        <v>13353</v>
      </c>
      <c r="R384" s="45">
        <v>12376</v>
      </c>
      <c r="S384" s="45">
        <v>10254</v>
      </c>
      <c r="T384" s="45">
        <v>13684</v>
      </c>
      <c r="U384" s="45">
        <v>11691</v>
      </c>
      <c r="V384" s="45">
        <v>11765</v>
      </c>
      <c r="W384" s="45">
        <v>11391</v>
      </c>
      <c r="X384" s="45">
        <v>11000</v>
      </c>
      <c r="Y384" s="45">
        <v>9857</v>
      </c>
      <c r="Z384" s="45">
        <v>9609</v>
      </c>
      <c r="AA384" s="45">
        <v>8944</v>
      </c>
      <c r="AB384" s="45">
        <v>8190</v>
      </c>
      <c r="AC384" s="45">
        <v>8331</v>
      </c>
      <c r="AD384" s="45">
        <v>8362</v>
      </c>
      <c r="AE384" s="45">
        <v>8028</v>
      </c>
      <c r="AF384" s="45">
        <v>3844</v>
      </c>
      <c r="AG384" s="45">
        <v>3638</v>
      </c>
      <c r="AH384" s="45">
        <v>3295</v>
      </c>
      <c r="AI384" s="45">
        <v>3276</v>
      </c>
      <c r="AJ384" s="45">
        <v>3639</v>
      </c>
      <c r="AK384" s="45">
        <v>3722</v>
      </c>
      <c r="AL384" s="45">
        <v>3942</v>
      </c>
      <c r="AM384" s="45">
        <v>4118</v>
      </c>
      <c r="AN384" s="45">
        <v>4078</v>
      </c>
      <c r="AO384" s="45">
        <v>4075</v>
      </c>
      <c r="AP384" s="45">
        <v>4033</v>
      </c>
      <c r="AQ384" s="45">
        <v>4199</v>
      </c>
      <c r="AR384" s="45">
        <v>4440</v>
      </c>
      <c r="AS384" s="45">
        <v>4931</v>
      </c>
      <c r="AT384" s="45">
        <v>5134</v>
      </c>
      <c r="AU384" s="45">
        <v>5329</v>
      </c>
      <c r="AV384" s="45">
        <v>9956</v>
      </c>
      <c r="AW384" s="45">
        <v>11084</v>
      </c>
      <c r="AX384" s="45">
        <v>13011</v>
      </c>
    </row>
    <row r="385" spans="1:50" ht="12.75">
      <c r="A385" s="45" t="s">
        <v>284</v>
      </c>
      <c r="B385" s="45">
        <v>1482</v>
      </c>
      <c r="C385" s="45">
        <v>2005</v>
      </c>
      <c r="D385" s="45">
        <v>2547</v>
      </c>
      <c r="E385" s="45">
        <v>2157</v>
      </c>
      <c r="F385" s="45">
        <v>2200</v>
      </c>
      <c r="G385" s="45">
        <v>3716</v>
      </c>
      <c r="H385" s="45">
        <v>4121</v>
      </c>
      <c r="I385" s="45">
        <v>4910</v>
      </c>
      <c r="J385" s="45">
        <v>5000</v>
      </c>
      <c r="K385" s="45">
        <v>5153</v>
      </c>
      <c r="L385" s="45">
        <v>5266</v>
      </c>
      <c r="M385" s="45">
        <v>5453</v>
      </c>
      <c r="N385" s="45">
        <v>5547</v>
      </c>
      <c r="O385" s="45">
        <v>5078</v>
      </c>
      <c r="P385" s="45">
        <v>5088</v>
      </c>
      <c r="Q385" s="45">
        <v>4982</v>
      </c>
      <c r="R385" s="45">
        <v>4873</v>
      </c>
      <c r="S385" s="45">
        <v>3325</v>
      </c>
      <c r="T385" s="45">
        <v>5567</v>
      </c>
      <c r="U385" s="45">
        <v>4783</v>
      </c>
      <c r="V385" s="45">
        <v>4836</v>
      </c>
      <c r="W385" s="45">
        <v>4733</v>
      </c>
      <c r="X385" s="45">
        <v>4699</v>
      </c>
      <c r="Y385" s="45">
        <v>4493</v>
      </c>
      <c r="Z385" s="45">
        <v>4443</v>
      </c>
      <c r="AA385" s="45">
        <v>4374</v>
      </c>
      <c r="AB385" s="45">
        <v>4080</v>
      </c>
      <c r="AC385" s="45">
        <v>4445</v>
      </c>
      <c r="AD385" s="45">
        <v>4450</v>
      </c>
      <c r="AE385" s="45">
        <v>4408</v>
      </c>
      <c r="AF385" s="45">
        <v>1570</v>
      </c>
      <c r="AG385" s="45">
        <v>1302</v>
      </c>
      <c r="AH385" s="45">
        <v>1159</v>
      </c>
      <c r="AI385" s="45">
        <v>1139</v>
      </c>
      <c r="AJ385" s="45">
        <v>1163</v>
      </c>
      <c r="AK385" s="45">
        <v>1252</v>
      </c>
      <c r="AL385" s="45">
        <v>1305</v>
      </c>
      <c r="AM385" s="45">
        <v>1293</v>
      </c>
      <c r="AN385" s="45">
        <v>1089</v>
      </c>
      <c r="AO385" s="45">
        <v>724</v>
      </c>
      <c r="AP385" s="45">
        <v>830</v>
      </c>
      <c r="AQ385" s="45">
        <v>957</v>
      </c>
      <c r="AR385" s="45">
        <v>1359</v>
      </c>
      <c r="AS385" s="45">
        <v>1380</v>
      </c>
      <c r="AT385" s="45">
        <v>1380</v>
      </c>
      <c r="AU385" s="45">
        <v>1404</v>
      </c>
      <c r="AV385" s="45">
        <v>1603</v>
      </c>
      <c r="AW385" s="45">
        <v>2438</v>
      </c>
      <c r="AX385" s="45">
        <v>2244</v>
      </c>
    </row>
    <row r="386" spans="1:50" ht="12.75">
      <c r="A386" s="45" t="s">
        <v>425</v>
      </c>
      <c r="B386" s="45">
        <v>264</v>
      </c>
      <c r="C386" s="45">
        <v>408</v>
      </c>
      <c r="D386" s="45">
        <v>408</v>
      </c>
      <c r="E386" s="45">
        <v>435</v>
      </c>
      <c r="F386" s="45">
        <v>856</v>
      </c>
      <c r="G386" s="45">
        <v>1271</v>
      </c>
      <c r="H386" s="45">
        <v>1371</v>
      </c>
      <c r="I386" s="45">
        <v>1451</v>
      </c>
      <c r="J386" s="45">
        <v>1486</v>
      </c>
      <c r="K386" s="45">
        <v>1486</v>
      </c>
      <c r="L386" s="45">
        <v>1605</v>
      </c>
      <c r="M386" s="45">
        <v>1466</v>
      </c>
      <c r="N386" s="45">
        <v>1477</v>
      </c>
      <c r="O386" s="45">
        <v>1557</v>
      </c>
      <c r="P386" s="45">
        <v>1557</v>
      </c>
      <c r="Q386" s="45">
        <v>1444</v>
      </c>
      <c r="R386" s="45">
        <v>1150</v>
      </c>
      <c r="S386" s="45">
        <v>770</v>
      </c>
      <c r="T386" s="45">
        <v>670</v>
      </c>
      <c r="U386" s="45">
        <v>655</v>
      </c>
      <c r="V386" s="45">
        <v>620</v>
      </c>
      <c r="W386" s="45">
        <v>685</v>
      </c>
      <c r="X386" s="45">
        <v>566</v>
      </c>
      <c r="Y386" s="45">
        <v>566</v>
      </c>
      <c r="Z386" s="45">
        <v>536</v>
      </c>
      <c r="AA386" s="45">
        <v>312</v>
      </c>
      <c r="AB386" s="45">
        <v>382</v>
      </c>
      <c r="AC386" s="45">
        <v>497</v>
      </c>
      <c r="AD386" s="45">
        <v>370</v>
      </c>
      <c r="AE386" s="45">
        <v>358</v>
      </c>
      <c r="AF386" s="45">
        <v>417</v>
      </c>
      <c r="AG386" s="45">
        <v>418</v>
      </c>
      <c r="AH386" s="45">
        <v>418</v>
      </c>
      <c r="AI386" s="45">
        <v>353</v>
      </c>
      <c r="AJ386" s="45">
        <v>391</v>
      </c>
      <c r="AK386" s="45">
        <v>391</v>
      </c>
      <c r="AL386" s="45">
        <v>457</v>
      </c>
      <c r="AM386" s="45">
        <v>457</v>
      </c>
      <c r="AN386" s="45">
        <v>387</v>
      </c>
      <c r="AO386" s="45">
        <v>252</v>
      </c>
      <c r="AP386" s="45">
        <v>369</v>
      </c>
      <c r="AQ386" s="45">
        <v>430</v>
      </c>
      <c r="AR386" s="45">
        <v>371</v>
      </c>
      <c r="AS386" s="45">
        <v>305</v>
      </c>
      <c r="AT386" s="45">
        <v>440</v>
      </c>
      <c r="AU386" s="45">
        <v>547</v>
      </c>
      <c r="AV386" s="45">
        <v>4773</v>
      </c>
      <c r="AW386" s="45">
        <v>4847</v>
      </c>
      <c r="AX386" s="45">
        <v>6520</v>
      </c>
    </row>
    <row r="387" spans="1:50" ht="12.75">
      <c r="A387" s="45" t="s">
        <v>296</v>
      </c>
      <c r="B387" s="45">
        <v>1356</v>
      </c>
      <c r="C387" s="45">
        <v>1356</v>
      </c>
      <c r="D387" s="45">
        <v>1308</v>
      </c>
      <c r="E387" s="45">
        <v>1311</v>
      </c>
      <c r="F387" s="45">
        <v>1512</v>
      </c>
      <c r="G387" s="45">
        <v>1626</v>
      </c>
      <c r="H387" s="45">
        <v>1818</v>
      </c>
      <c r="I387" s="45">
        <v>1719</v>
      </c>
      <c r="J387" s="45">
        <v>1814</v>
      </c>
      <c r="K387" s="45">
        <v>1814</v>
      </c>
      <c r="L387" s="45">
        <v>1340</v>
      </c>
      <c r="M387" s="45">
        <v>1378</v>
      </c>
      <c r="N387" s="45">
        <v>1440</v>
      </c>
      <c r="O387" s="45">
        <v>1470</v>
      </c>
      <c r="P387" s="45">
        <v>1472</v>
      </c>
      <c r="Q387" s="45">
        <v>1374</v>
      </c>
      <c r="R387" s="45">
        <v>1110</v>
      </c>
      <c r="S387" s="45">
        <v>969</v>
      </c>
      <c r="T387" s="45">
        <v>777</v>
      </c>
      <c r="U387" s="45">
        <v>742</v>
      </c>
      <c r="V387" s="45">
        <v>647</v>
      </c>
      <c r="W387" s="45">
        <v>666</v>
      </c>
      <c r="X387" s="45">
        <v>588</v>
      </c>
      <c r="Y387" s="45">
        <v>260</v>
      </c>
      <c r="Z387" s="45">
        <v>143</v>
      </c>
      <c r="AA387" s="45">
        <v>113</v>
      </c>
      <c r="AB387" s="45">
        <v>161</v>
      </c>
      <c r="AC387" s="45">
        <v>208</v>
      </c>
      <c r="AD387" s="45">
        <v>330</v>
      </c>
      <c r="AE387" s="45">
        <v>330</v>
      </c>
      <c r="AF387" s="45">
        <v>396</v>
      </c>
      <c r="AG387" s="45">
        <v>396</v>
      </c>
      <c r="AH387" s="45">
        <v>396</v>
      </c>
      <c r="AI387" s="45">
        <v>428</v>
      </c>
      <c r="AJ387" s="45">
        <v>472</v>
      </c>
      <c r="AK387" s="45">
        <v>471</v>
      </c>
      <c r="AL387" s="45">
        <v>457</v>
      </c>
      <c r="AM387" s="45">
        <v>685</v>
      </c>
      <c r="AN387" s="45">
        <v>640</v>
      </c>
      <c r="AO387" s="45">
        <v>593</v>
      </c>
      <c r="AP387" s="45">
        <v>520</v>
      </c>
      <c r="AQ387" s="45">
        <v>520</v>
      </c>
      <c r="AR387" s="45">
        <v>512</v>
      </c>
      <c r="AS387" s="45">
        <v>603</v>
      </c>
      <c r="AT387" s="45">
        <v>762</v>
      </c>
      <c r="AU387" s="45">
        <v>788</v>
      </c>
      <c r="AV387" s="45">
        <v>883</v>
      </c>
      <c r="AW387" s="45">
        <v>873</v>
      </c>
      <c r="AX387" s="45">
        <v>873</v>
      </c>
    </row>
    <row r="388" spans="1:50" ht="12.75">
      <c r="A388" s="45" t="s">
        <v>295</v>
      </c>
      <c r="B388" s="45">
        <v>302</v>
      </c>
      <c r="C388" s="45">
        <v>309</v>
      </c>
      <c r="D388" s="45">
        <v>794</v>
      </c>
      <c r="E388" s="45">
        <v>878</v>
      </c>
      <c r="F388" s="45">
        <v>1223</v>
      </c>
      <c r="G388" s="45">
        <v>1487</v>
      </c>
      <c r="H388" s="45">
        <v>1624</v>
      </c>
      <c r="I388" s="45">
        <v>2559</v>
      </c>
      <c r="J388" s="45">
        <v>2732</v>
      </c>
      <c r="K388" s="45">
        <v>2842</v>
      </c>
      <c r="L388" s="45">
        <v>2859</v>
      </c>
      <c r="M388" s="45">
        <v>3371</v>
      </c>
      <c r="N388" s="45">
        <v>3510</v>
      </c>
      <c r="O388" s="45">
        <v>3739</v>
      </c>
      <c r="P388" s="45">
        <v>3794</v>
      </c>
      <c r="Q388" s="45">
        <v>4121</v>
      </c>
      <c r="R388" s="45">
        <v>3869</v>
      </c>
      <c r="S388" s="45">
        <v>3888</v>
      </c>
      <c r="T388" s="45">
        <v>3861</v>
      </c>
      <c r="U388" s="45">
        <v>2926</v>
      </c>
      <c r="V388" s="45">
        <v>3077</v>
      </c>
      <c r="W388" s="45">
        <v>2942</v>
      </c>
      <c r="X388" s="45">
        <v>2893</v>
      </c>
      <c r="Y388" s="45">
        <v>2429</v>
      </c>
      <c r="Z388" s="45">
        <v>2378</v>
      </c>
      <c r="AA388" s="45">
        <v>2135</v>
      </c>
      <c r="AB388" s="45">
        <v>1643</v>
      </c>
      <c r="AC388" s="45">
        <v>1232</v>
      </c>
      <c r="AD388" s="45">
        <v>1188</v>
      </c>
      <c r="AE388" s="45">
        <v>899</v>
      </c>
      <c r="AF388" s="45">
        <v>1065</v>
      </c>
      <c r="AG388" s="45">
        <v>1065</v>
      </c>
      <c r="AH388" s="45">
        <v>741</v>
      </c>
      <c r="AI388" s="45">
        <v>741</v>
      </c>
      <c r="AJ388" s="45">
        <v>824</v>
      </c>
      <c r="AK388" s="45">
        <v>841</v>
      </c>
      <c r="AL388" s="45">
        <v>873</v>
      </c>
      <c r="AM388" s="45">
        <v>858</v>
      </c>
      <c r="AN388" s="45">
        <v>1106</v>
      </c>
      <c r="AO388" s="45">
        <v>1106</v>
      </c>
      <c r="AP388" s="45">
        <v>1015</v>
      </c>
      <c r="AQ388" s="45">
        <v>1026</v>
      </c>
      <c r="AR388" s="45">
        <v>883</v>
      </c>
      <c r="AS388" s="45">
        <v>1285</v>
      </c>
      <c r="AT388" s="45">
        <v>1318</v>
      </c>
      <c r="AU388" s="45">
        <v>1318</v>
      </c>
      <c r="AV388" s="45">
        <v>1526</v>
      </c>
      <c r="AW388" s="45">
        <v>1580</v>
      </c>
      <c r="AX388" s="45">
        <v>1987</v>
      </c>
    </row>
    <row r="389" spans="1:50" ht="12.75">
      <c r="A389" s="45" t="s">
        <v>235</v>
      </c>
      <c r="B389" s="45">
        <v>755</v>
      </c>
      <c r="C389" s="45">
        <v>787</v>
      </c>
      <c r="D389" s="45">
        <v>1156</v>
      </c>
      <c r="E389" s="45">
        <v>1344</v>
      </c>
      <c r="F389" s="45">
        <v>1428</v>
      </c>
      <c r="G389" s="45">
        <v>1419</v>
      </c>
      <c r="H389" s="45">
        <v>1584</v>
      </c>
      <c r="I389" s="45">
        <v>1718</v>
      </c>
      <c r="J389" s="45">
        <v>1718</v>
      </c>
      <c r="K389" s="45">
        <v>1662</v>
      </c>
      <c r="L389" s="45">
        <v>1746</v>
      </c>
      <c r="M389" s="45">
        <v>1945</v>
      </c>
      <c r="N389" s="45">
        <v>1899</v>
      </c>
      <c r="O389" s="45">
        <v>1991</v>
      </c>
      <c r="P389" s="45">
        <v>1708</v>
      </c>
      <c r="Q389" s="45">
        <v>1432</v>
      </c>
      <c r="R389" s="45">
        <v>1374</v>
      </c>
      <c r="S389" s="45">
        <v>1211</v>
      </c>
      <c r="T389" s="45">
        <v>1046</v>
      </c>
      <c r="U389" s="45">
        <v>822</v>
      </c>
      <c r="V389" s="45">
        <v>822</v>
      </c>
      <c r="W389" s="45">
        <v>602</v>
      </c>
      <c r="X389" s="45">
        <v>491</v>
      </c>
      <c r="Y389" s="45">
        <v>346</v>
      </c>
      <c r="Z389" s="45">
        <v>346</v>
      </c>
      <c r="AA389" s="45">
        <v>247</v>
      </c>
      <c r="AB389" s="45">
        <v>161</v>
      </c>
      <c r="AC389" s="45">
        <v>186</v>
      </c>
      <c r="AD389" s="45">
        <v>261</v>
      </c>
      <c r="AE389" s="45">
        <v>361</v>
      </c>
      <c r="AF389" s="45">
        <v>396</v>
      </c>
      <c r="AG389" s="45">
        <v>457</v>
      </c>
      <c r="AH389" s="45">
        <v>581</v>
      </c>
      <c r="AI389" s="45">
        <v>615</v>
      </c>
      <c r="AJ389" s="45">
        <v>778</v>
      </c>
      <c r="AK389" s="45">
        <v>756</v>
      </c>
      <c r="AL389" s="45">
        <v>839</v>
      </c>
      <c r="AM389" s="45">
        <v>814</v>
      </c>
      <c r="AN389" s="45">
        <v>845</v>
      </c>
      <c r="AO389" s="45">
        <v>780</v>
      </c>
      <c r="AP389" s="45">
        <v>679</v>
      </c>
      <c r="AQ389" s="45">
        <v>646</v>
      </c>
      <c r="AR389" s="45">
        <v>695</v>
      </c>
      <c r="AS389" s="45">
        <v>738</v>
      </c>
      <c r="AT389" s="45">
        <v>614</v>
      </c>
      <c r="AU389" s="45">
        <v>652</v>
      </c>
      <c r="AV389" s="45">
        <v>498</v>
      </c>
      <c r="AW389" s="45">
        <v>577</v>
      </c>
      <c r="AX389" s="45">
        <v>618</v>
      </c>
    </row>
    <row r="390" spans="1:21" ht="12.75">
      <c r="A390" s="61"/>
      <c r="B390" s="62"/>
      <c r="C390" s="62"/>
      <c r="D390" s="62"/>
      <c r="E390" s="62"/>
      <c r="F390" s="62"/>
      <c r="G390" s="62"/>
      <c r="H390" s="62"/>
      <c r="I390" s="62"/>
      <c r="J390" s="62"/>
      <c r="K390" s="62"/>
      <c r="L390" s="62"/>
      <c r="M390" s="62"/>
      <c r="N390" s="62"/>
      <c r="O390" s="62"/>
      <c r="P390" s="62"/>
      <c r="Q390" s="62"/>
      <c r="R390" s="62"/>
      <c r="S390" s="62"/>
      <c r="T390" s="62"/>
      <c r="U390" s="62"/>
    </row>
    <row r="391" spans="1:21" ht="12.75">
      <c r="A391" t="s">
        <v>441</v>
      </c>
      <c r="B391" s="45">
        <v>30</v>
      </c>
      <c r="C391" s="62"/>
      <c r="D391" s="62"/>
      <c r="E391" s="62"/>
      <c r="F391" s="62"/>
      <c r="G391" s="62"/>
      <c r="H391" s="62"/>
      <c r="I391" s="62"/>
      <c r="J391" s="62"/>
      <c r="K391" s="62"/>
      <c r="L391" s="62"/>
      <c r="M391" s="62"/>
      <c r="N391" s="62"/>
      <c r="O391" s="62"/>
      <c r="P391" s="62"/>
      <c r="Q391" s="62"/>
      <c r="R391" s="62"/>
      <c r="S391" s="62"/>
      <c r="T391" s="62"/>
      <c r="U391" s="62"/>
    </row>
    <row r="392" spans="1:21" ht="12.75">
      <c r="A392" t="s">
        <v>442</v>
      </c>
      <c r="B392" s="45">
        <v>41</v>
      </c>
      <c r="C392" s="62"/>
      <c r="D392" s="62"/>
      <c r="E392" s="62"/>
      <c r="F392" s="62"/>
      <c r="G392" s="62"/>
      <c r="H392" s="62"/>
      <c r="I392" s="62"/>
      <c r="J392" s="62"/>
      <c r="K392" s="62"/>
      <c r="L392" s="62"/>
      <c r="M392" s="62"/>
      <c r="N392" s="62"/>
      <c r="O392" s="62"/>
      <c r="P392" s="62"/>
      <c r="Q392" s="62"/>
      <c r="R392" s="62"/>
      <c r="S392" s="62"/>
      <c r="T392" s="62"/>
      <c r="U392" s="62"/>
    </row>
    <row r="393" spans="1:21" ht="12.75">
      <c r="A393" t="s">
        <v>365</v>
      </c>
      <c r="B393">
        <v>84</v>
      </c>
      <c r="C393" s="62"/>
      <c r="D393" s="62"/>
      <c r="E393" s="62"/>
      <c r="F393" s="62"/>
      <c r="G393" s="62"/>
      <c r="H393" s="62"/>
      <c r="I393" s="62"/>
      <c r="J393" s="62"/>
      <c r="K393" s="62"/>
      <c r="L393" s="62"/>
      <c r="M393" s="62"/>
      <c r="N393" s="62"/>
      <c r="O393" s="62"/>
      <c r="P393" s="62"/>
      <c r="Q393" s="62"/>
      <c r="R393" s="62"/>
      <c r="S393" s="62"/>
      <c r="T393" s="62"/>
      <c r="U393" s="62"/>
    </row>
    <row r="394" spans="1:21" ht="12.75">
      <c r="A394" t="s">
        <v>443</v>
      </c>
      <c r="B394" s="45">
        <v>0</v>
      </c>
      <c r="C394" s="62"/>
      <c r="D394" s="62"/>
      <c r="E394" s="62"/>
      <c r="F394" s="62"/>
      <c r="G394" s="62"/>
      <c r="H394" s="62"/>
      <c r="I394" s="62"/>
      <c r="J394" s="62"/>
      <c r="K394" s="62"/>
      <c r="L394" s="62"/>
      <c r="M394" s="62"/>
      <c r="N394" s="62"/>
      <c r="O394" s="62"/>
      <c r="P394" s="62"/>
      <c r="Q394" s="62"/>
      <c r="R394" s="62"/>
      <c r="S394" s="62"/>
      <c r="T394" s="62"/>
      <c r="U394" s="62"/>
    </row>
    <row r="395" spans="1:21" ht="12.75">
      <c r="A395" t="s">
        <v>364</v>
      </c>
      <c r="B395" s="45">
        <v>287</v>
      </c>
      <c r="C395" s="62"/>
      <c r="D395" s="62"/>
      <c r="E395" s="62"/>
      <c r="F395" s="62"/>
      <c r="G395" s="62"/>
      <c r="H395" s="62"/>
      <c r="I395" s="62"/>
      <c r="J395" s="62"/>
      <c r="K395" s="62"/>
      <c r="L395" s="62"/>
      <c r="M395" s="62"/>
      <c r="N395" s="62"/>
      <c r="O395" s="62"/>
      <c r="P395" s="62"/>
      <c r="Q395" s="62"/>
      <c r="R395" s="62"/>
      <c r="S395" s="62"/>
      <c r="T395" s="62"/>
      <c r="U395" s="62"/>
    </row>
    <row r="396" spans="1:21" ht="12.75">
      <c r="A396" s="61"/>
      <c r="B396" s="62"/>
      <c r="C396" s="62"/>
      <c r="D396" s="62"/>
      <c r="E396" s="62"/>
      <c r="F396" s="62"/>
      <c r="G396" s="62"/>
      <c r="H396" s="62"/>
      <c r="I396" s="62"/>
      <c r="J396" s="62"/>
      <c r="K396" s="62"/>
      <c r="L396" s="62"/>
      <c r="M396" s="62"/>
      <c r="N396" s="62"/>
      <c r="O396" s="62"/>
      <c r="P396" s="62"/>
      <c r="Q396" s="62"/>
      <c r="R396" s="62"/>
      <c r="S396" s="62"/>
      <c r="T396" s="62"/>
      <c r="U396" s="62"/>
    </row>
    <row r="397" spans="1:21" ht="12.75">
      <c r="A397" s="61"/>
      <c r="B397" s="62"/>
      <c r="C397" s="62"/>
      <c r="D397" s="62"/>
      <c r="E397" s="62"/>
      <c r="F397" s="62"/>
      <c r="G397" s="62"/>
      <c r="H397" s="62"/>
      <c r="I397" s="62"/>
      <c r="J397" s="62"/>
      <c r="K397" s="62"/>
      <c r="L397" s="62"/>
      <c r="M397" s="62"/>
      <c r="N397" s="62"/>
      <c r="O397" s="62"/>
      <c r="P397" s="62"/>
      <c r="Q397" s="62"/>
      <c r="R397" s="62"/>
      <c r="S397" s="62"/>
      <c r="T397" s="62"/>
      <c r="U397" s="62"/>
    </row>
    <row r="398" spans="1:21" ht="12.75">
      <c r="A398" s="61"/>
      <c r="B398" s="62"/>
      <c r="C398" s="62"/>
      <c r="D398" s="62"/>
      <c r="E398" s="62"/>
      <c r="F398" s="62"/>
      <c r="G398" s="62"/>
      <c r="H398" s="62"/>
      <c r="I398" s="62"/>
      <c r="J398" s="62"/>
      <c r="K398" s="62"/>
      <c r="L398" s="62"/>
      <c r="M398" s="62"/>
      <c r="N398" s="62"/>
      <c r="O398" s="62"/>
      <c r="P398" s="62"/>
      <c r="Q398" s="62"/>
      <c r="R398" s="62"/>
      <c r="S398" s="62"/>
      <c r="T398" s="62"/>
      <c r="U398" s="62"/>
    </row>
    <row r="399" spans="1:33" ht="12.75">
      <c r="A399" s="22" t="s">
        <v>523</v>
      </c>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row>
    <row r="400" ht="12.75">
      <c r="A400" t="s">
        <v>94</v>
      </c>
    </row>
    <row r="401" spans="2:26" ht="12.75">
      <c r="B401" s="61">
        <v>40603</v>
      </c>
      <c r="C401" s="61">
        <v>40634</v>
      </c>
      <c r="D401" s="61">
        <v>40664</v>
      </c>
      <c r="E401" s="61">
        <v>40695</v>
      </c>
      <c r="F401" s="61">
        <v>40725</v>
      </c>
      <c r="G401" s="61">
        <v>40756</v>
      </c>
      <c r="H401" s="61">
        <v>40787</v>
      </c>
      <c r="I401" s="61">
        <v>40817</v>
      </c>
      <c r="J401" s="61">
        <v>40848</v>
      </c>
      <c r="K401" s="61">
        <v>40878</v>
      </c>
      <c r="L401" s="61">
        <v>40909</v>
      </c>
      <c r="M401" s="61">
        <v>40940</v>
      </c>
      <c r="N401" s="61">
        <v>40969</v>
      </c>
      <c r="O401" s="61">
        <v>41000</v>
      </c>
      <c r="P401" s="61">
        <v>41030</v>
      </c>
      <c r="Q401" s="61">
        <v>41061</v>
      </c>
      <c r="R401" s="61">
        <v>41091</v>
      </c>
      <c r="S401" s="61">
        <v>41122</v>
      </c>
      <c r="T401" s="61">
        <v>41153</v>
      </c>
      <c r="U401" s="61">
        <v>41183</v>
      </c>
      <c r="V401" s="61">
        <v>41214</v>
      </c>
      <c r="W401" s="61">
        <v>41244</v>
      </c>
      <c r="X401" s="61">
        <v>41275</v>
      </c>
      <c r="Y401" s="61">
        <v>41306</v>
      </c>
      <c r="Z401" s="61">
        <v>41334</v>
      </c>
    </row>
    <row r="402" spans="1:26" ht="12.75">
      <c r="A402" s="45" t="s">
        <v>517</v>
      </c>
      <c r="B402" s="196">
        <v>0.6127567908369673</v>
      </c>
      <c r="C402" s="196">
        <v>0.6153302459042335</v>
      </c>
      <c r="D402" s="196">
        <v>0.6177852384421288</v>
      </c>
      <c r="E402" s="196">
        <v>0.6195634772399808</v>
      </c>
      <c r="F402" s="196">
        <v>0.6248665437251286</v>
      </c>
      <c r="G402" s="196">
        <v>0.6278977376440145</v>
      </c>
      <c r="H402" s="196">
        <v>0.630377892889066</v>
      </c>
      <c r="I402" s="196">
        <v>0.6309460845161639</v>
      </c>
      <c r="J402" s="196">
        <v>0.6317840395970823</v>
      </c>
      <c r="K402" s="196">
        <v>0.6324928197791877</v>
      </c>
      <c r="L402" s="196">
        <v>0.6307257552191724</v>
      </c>
      <c r="M402" s="196">
        <v>0.6293598911946651</v>
      </c>
      <c r="N402" s="196">
        <v>0.6288733715016933</v>
      </c>
      <c r="O402" s="196">
        <v>0.6280445256687157</v>
      </c>
      <c r="P402" s="196">
        <v>0.6253921265408916</v>
      </c>
      <c r="Q402" s="196">
        <v>0.6237116851827065</v>
      </c>
      <c r="R402" s="196">
        <v>0.6219081674486403</v>
      </c>
      <c r="S402" s="196">
        <v>0.6194918821749172</v>
      </c>
      <c r="T402" s="196">
        <v>0.6152959522679504</v>
      </c>
      <c r="U402" s="196">
        <v>0.6125016897219844</v>
      </c>
      <c r="V402" s="196">
        <v>0.6084409024581884</v>
      </c>
      <c r="W402" s="196">
        <v>0.6059973514690369</v>
      </c>
      <c r="X402" s="196">
        <v>0.6039367530714038</v>
      </c>
      <c r="Y402" s="196">
        <v>0.6020183465934869</v>
      </c>
      <c r="Z402" s="196">
        <v>0.5995224250196226</v>
      </c>
    </row>
    <row r="403" spans="1:26" ht="12.75">
      <c r="A403" s="45" t="s">
        <v>518</v>
      </c>
      <c r="B403" s="196">
        <v>0.591</v>
      </c>
      <c r="C403" s="196">
        <v>0.595</v>
      </c>
      <c r="D403" s="196">
        <v>0.597</v>
      </c>
      <c r="E403" s="196">
        <v>0.598</v>
      </c>
      <c r="F403" s="196">
        <v>0.6004954521925608</v>
      </c>
      <c r="G403" s="196">
        <v>0.6036731828092088</v>
      </c>
      <c r="H403" s="196">
        <v>0.6019815889681689</v>
      </c>
      <c r="I403" s="196">
        <v>0.6028266191853995</v>
      </c>
      <c r="J403" s="196">
        <v>0.6033942558746737</v>
      </c>
      <c r="K403" s="196">
        <v>0.6044335900807816</v>
      </c>
      <c r="L403" s="196">
        <v>0.6026026778998044</v>
      </c>
      <c r="M403" s="196">
        <v>0.6019581999623423</v>
      </c>
      <c r="N403" s="196">
        <v>0.600689707442777</v>
      </c>
      <c r="O403" s="196">
        <v>0.600570559147965</v>
      </c>
      <c r="P403" s="196">
        <v>0.599068040612214</v>
      </c>
      <c r="Q403" s="196">
        <v>0.597843480911377</v>
      </c>
      <c r="R403" s="196">
        <v>0.5970985181439851</v>
      </c>
      <c r="S403" s="196">
        <v>0.5935126337002015</v>
      </c>
      <c r="T403" s="196">
        <v>0.5935655595417197</v>
      </c>
      <c r="U403" s="196">
        <v>0.5892925723941931</v>
      </c>
      <c r="V403" s="196">
        <v>0.5852696857175669</v>
      </c>
      <c r="W403" s="196">
        <v>0.5820975182036522</v>
      </c>
      <c r="X403" s="196">
        <v>0.5791867207336946</v>
      </c>
      <c r="Y403" s="196">
        <v>0.5784711271307351</v>
      </c>
      <c r="Z403" s="196">
        <v>0.5765545744880707</v>
      </c>
    </row>
    <row r="404" spans="1:26" ht="12.75">
      <c r="A404" s="45" t="s">
        <v>519</v>
      </c>
      <c r="B404" s="196">
        <v>0.621</v>
      </c>
      <c r="C404" s="196">
        <v>0.625</v>
      </c>
      <c r="D404" s="196">
        <v>0.627</v>
      </c>
      <c r="E404" s="196">
        <v>0.63</v>
      </c>
      <c r="F404" s="196">
        <v>0.6362690871271215</v>
      </c>
      <c r="G404" s="196">
        <v>0.6386960600375234</v>
      </c>
      <c r="H404" s="196">
        <v>0.6403186274509803</v>
      </c>
      <c r="I404" s="196">
        <v>0.6418283987344761</v>
      </c>
      <c r="J404" s="196">
        <v>0.6425086447823409</v>
      </c>
      <c r="K404" s="196">
        <v>0.6425759946886708</v>
      </c>
      <c r="L404" s="196">
        <v>0.6394002657050674</v>
      </c>
      <c r="M404" s="196">
        <v>0.6379605013292822</v>
      </c>
      <c r="N404" s="196">
        <v>0.638744454515098</v>
      </c>
      <c r="O404" s="196">
        <v>0.637816053351245</v>
      </c>
      <c r="P404" s="196">
        <v>0.6354331085282441</v>
      </c>
      <c r="Q404" s="196">
        <v>0.6318142486299394</v>
      </c>
      <c r="R404" s="196">
        <v>0.6319138521781693</v>
      </c>
      <c r="S404" s="196">
        <v>0.6307730182176268</v>
      </c>
      <c r="T404" s="196">
        <v>0.6241407887680983</v>
      </c>
      <c r="U404" s="196">
        <v>0.6219797349961029</v>
      </c>
      <c r="V404" s="196">
        <v>0.6176713459950454</v>
      </c>
      <c r="W404" s="196">
        <v>0.6149419682044279</v>
      </c>
      <c r="X404" s="196">
        <v>0.6145000974468915</v>
      </c>
      <c r="Y404" s="196">
        <v>0.6128502415458937</v>
      </c>
      <c r="Z404" s="196">
        <v>0.6088931851135815</v>
      </c>
    </row>
    <row r="405" spans="1:26" ht="12.75">
      <c r="A405" s="45" t="s">
        <v>520</v>
      </c>
      <c r="B405" s="196">
        <v>0.649</v>
      </c>
      <c r="C405" s="196">
        <v>0.654</v>
      </c>
      <c r="D405" s="196">
        <v>0.655</v>
      </c>
      <c r="E405" s="196">
        <v>0.657</v>
      </c>
      <c r="F405" s="196">
        <v>0.6658624849215923</v>
      </c>
      <c r="G405" s="196">
        <v>0.6704088371255328</v>
      </c>
      <c r="H405" s="196">
        <v>0.6767384355587721</v>
      </c>
      <c r="I405" s="196">
        <v>0.6754587155963303</v>
      </c>
      <c r="J405" s="196">
        <v>0.6785539814362481</v>
      </c>
      <c r="K405" s="196">
        <v>0.6774431016502055</v>
      </c>
      <c r="L405" s="196">
        <v>0.6772202678516324</v>
      </c>
      <c r="M405" s="196">
        <v>0.6757461065955203</v>
      </c>
      <c r="N405" s="196">
        <v>0.6744840525328331</v>
      </c>
      <c r="O405" s="196">
        <v>0.6723585912486659</v>
      </c>
      <c r="P405" s="196">
        <v>0.6698136801300487</v>
      </c>
      <c r="Q405" s="196">
        <v>0.6691947920616863</v>
      </c>
      <c r="R405" s="196">
        <v>0.6635043562439497</v>
      </c>
      <c r="S405" s="196">
        <v>0.6592578275995361</v>
      </c>
      <c r="T405" s="196">
        <v>0.6516724336793541</v>
      </c>
      <c r="U405" s="196">
        <v>0.6501024590163934</v>
      </c>
      <c r="V405" s="196">
        <v>0.6467509255713009</v>
      </c>
      <c r="W405" s="196">
        <v>0.6449465531588043</v>
      </c>
      <c r="X405" s="196">
        <v>0.6436133122028526</v>
      </c>
      <c r="Y405" s="196">
        <v>0.6404018703399469</v>
      </c>
      <c r="Z405" s="196">
        <v>0.6393998367756921</v>
      </c>
    </row>
    <row r="406" spans="1:26" ht="12.75">
      <c r="A406" s="45" t="s">
        <v>521</v>
      </c>
      <c r="B406" s="196">
        <v>0.611</v>
      </c>
      <c r="C406" s="196">
        <v>0.624</v>
      </c>
      <c r="D406" s="196">
        <v>0.627</v>
      </c>
      <c r="E406" s="196">
        <v>0.63</v>
      </c>
      <c r="F406" s="196">
        <v>0.6329017517136329</v>
      </c>
      <c r="G406" s="196">
        <v>0.6340741864522491</v>
      </c>
      <c r="H406" s="196">
        <v>0.6382104542341931</v>
      </c>
      <c r="I406" s="196">
        <v>0.6407729911396273</v>
      </c>
      <c r="J406" s="196">
        <v>0.6391760471705338</v>
      </c>
      <c r="K406" s="196">
        <v>0.6410058623881518</v>
      </c>
      <c r="L406" s="196">
        <v>0.6367785857960699</v>
      </c>
      <c r="M406" s="196">
        <v>0.6343272053143828</v>
      </c>
      <c r="N406" s="196">
        <v>0.6343283582089553</v>
      </c>
      <c r="O406" s="196">
        <v>0.633619344773791</v>
      </c>
      <c r="P406" s="196">
        <v>0.6311929468674417</v>
      </c>
      <c r="Q406" s="196">
        <v>0.6272951275733248</v>
      </c>
      <c r="R406" s="196">
        <v>0.6271364925070879</v>
      </c>
      <c r="S406" s="196">
        <v>0.6277957860615884</v>
      </c>
      <c r="T406" s="196">
        <v>0.6236171236171236</v>
      </c>
      <c r="U406" s="196">
        <v>0.61929378081756</v>
      </c>
      <c r="V406" s="196">
        <v>0.6167669411019633</v>
      </c>
      <c r="W406" s="196">
        <v>0.6160240677697728</v>
      </c>
      <c r="X406" s="196">
        <v>0.6156521739130435</v>
      </c>
      <c r="Y406" s="196">
        <v>0.6138932496075353</v>
      </c>
      <c r="Z406" s="196">
        <v>0.6122705162403892</v>
      </c>
    </row>
    <row r="407" spans="1:26" ht="12.75">
      <c r="A407" t="s">
        <v>522</v>
      </c>
      <c r="B407" s="196">
        <v>0.6</v>
      </c>
      <c r="C407" s="196">
        <v>0.601</v>
      </c>
      <c r="D407" s="196">
        <v>0.606</v>
      </c>
      <c r="E407" s="196">
        <v>0.607</v>
      </c>
      <c r="F407" s="196">
        <v>0.6158260994332448</v>
      </c>
      <c r="G407" s="196">
        <v>0.6191427144996791</v>
      </c>
      <c r="H407" s="196">
        <v>0.6235243614509551</v>
      </c>
      <c r="I407" s="196">
        <v>0.6221250985168733</v>
      </c>
      <c r="J407" s="196">
        <v>0.6235599078341014</v>
      </c>
      <c r="K407" s="196">
        <v>0.625919720259343</v>
      </c>
      <c r="L407" s="196">
        <v>0.6268054842730405</v>
      </c>
      <c r="M407" s="196">
        <v>0.6250549450549451</v>
      </c>
      <c r="N407" s="196">
        <v>0.6247978832867852</v>
      </c>
      <c r="O407" s="196">
        <v>0.6240407319952774</v>
      </c>
      <c r="P407" s="196">
        <v>0.6192409923213231</v>
      </c>
      <c r="Q407" s="196">
        <v>0.619824810960545</v>
      </c>
      <c r="R407" s="196">
        <v>0.6158274485723058</v>
      </c>
      <c r="S407" s="196">
        <v>0.6137142857142858</v>
      </c>
      <c r="T407" s="196">
        <v>0.6090356871678057</v>
      </c>
      <c r="U407" s="196">
        <v>0.608149045743714</v>
      </c>
      <c r="V407" s="196">
        <v>0.6028823662566966</v>
      </c>
      <c r="W407" s="196">
        <v>0.5999246987951807</v>
      </c>
      <c r="X407" s="196">
        <v>0.5952044083699456</v>
      </c>
      <c r="Y407" s="196">
        <v>0.5924863990589619</v>
      </c>
      <c r="Z407" s="196">
        <v>0.5879932397678007</v>
      </c>
    </row>
    <row r="408" spans="1:14" ht="12.75">
      <c r="A408" s="45"/>
      <c r="B408" s="196"/>
      <c r="C408" s="196"/>
      <c r="D408" s="196"/>
      <c r="E408" s="196"/>
      <c r="F408" s="196"/>
      <c r="G408" s="196"/>
      <c r="H408" s="196"/>
      <c r="I408" s="196"/>
      <c r="J408" s="196"/>
      <c r="K408" s="196"/>
      <c r="L408" s="196"/>
      <c r="M408" s="196"/>
      <c r="N408" s="196"/>
    </row>
    <row r="409" spans="1:14" ht="12.75">
      <c r="A409" s="45"/>
      <c r="B409" s="196"/>
      <c r="C409" s="196"/>
      <c r="D409" s="196"/>
      <c r="E409" s="196"/>
      <c r="F409" s="196"/>
      <c r="G409" s="196"/>
      <c r="H409" s="196"/>
      <c r="I409" s="196"/>
      <c r="J409" s="196"/>
      <c r="K409" s="196"/>
      <c r="L409" s="196"/>
      <c r="M409" s="196"/>
      <c r="N409" s="196"/>
    </row>
    <row r="410" spans="1:26" ht="12.75">
      <c r="A410" s="45" t="s">
        <v>426</v>
      </c>
      <c r="B410" s="53">
        <v>0.57</v>
      </c>
      <c r="C410" s="53">
        <v>0.57</v>
      </c>
      <c r="D410" s="53">
        <v>0.57</v>
      </c>
      <c r="E410" s="53">
        <v>0.57</v>
      </c>
      <c r="F410" s="53">
        <v>0.57</v>
      </c>
      <c r="G410" s="53">
        <v>0.57</v>
      </c>
      <c r="H410" s="53">
        <v>0.57</v>
      </c>
      <c r="I410" s="53">
        <v>0.57</v>
      </c>
      <c r="J410" s="53">
        <v>0.57</v>
      </c>
      <c r="K410" s="53">
        <v>0.57</v>
      </c>
      <c r="L410" s="53">
        <v>0.57</v>
      </c>
      <c r="M410" s="53">
        <v>0.57</v>
      </c>
      <c r="N410" s="53">
        <v>0.57</v>
      </c>
      <c r="O410" s="53">
        <v>0.57</v>
      </c>
      <c r="P410" s="53">
        <v>0.57</v>
      </c>
      <c r="Q410" s="53">
        <v>0.57</v>
      </c>
      <c r="R410" s="53">
        <v>0.57</v>
      </c>
      <c r="S410" s="53">
        <v>0.57</v>
      </c>
      <c r="T410" s="53">
        <v>0.57</v>
      </c>
      <c r="U410" s="53">
        <v>0.57</v>
      </c>
      <c r="V410" s="53">
        <v>0.57</v>
      </c>
      <c r="W410" s="53">
        <v>0.57</v>
      </c>
      <c r="X410" s="53">
        <v>0.57</v>
      </c>
      <c r="Y410" s="53">
        <v>0.57</v>
      </c>
      <c r="Z410" s="53">
        <v>0.57</v>
      </c>
    </row>
    <row r="411" spans="1:26" ht="12.75">
      <c r="A411" s="45" t="s">
        <v>427</v>
      </c>
      <c r="B411" s="53">
        <v>0.6</v>
      </c>
      <c r="C411" s="53">
        <v>0.6</v>
      </c>
      <c r="D411" s="53">
        <v>0.6</v>
      </c>
      <c r="E411" s="53">
        <v>0.6</v>
      </c>
      <c r="F411" s="53">
        <v>0.6</v>
      </c>
      <c r="G411" s="53">
        <v>0.6</v>
      </c>
      <c r="H411" s="53">
        <v>0.6</v>
      </c>
      <c r="I411" s="53">
        <v>0.6</v>
      </c>
      <c r="J411" s="53">
        <v>0.6</v>
      </c>
      <c r="K411" s="53">
        <v>0.6</v>
      </c>
      <c r="L411" s="53">
        <v>0.62</v>
      </c>
      <c r="M411" s="53">
        <v>0.62</v>
      </c>
      <c r="N411" s="53">
        <v>0.62</v>
      </c>
      <c r="O411" s="53">
        <v>0.62</v>
      </c>
      <c r="P411" s="53">
        <v>0.62</v>
      </c>
      <c r="Q411" s="53">
        <v>0.62</v>
      </c>
      <c r="R411" s="53">
        <v>0.62</v>
      </c>
      <c r="S411" s="53">
        <v>0.62</v>
      </c>
      <c r="T411" s="53">
        <v>0.62</v>
      </c>
      <c r="U411" s="53">
        <v>0.62</v>
      </c>
      <c r="V411" s="53">
        <v>0.62</v>
      </c>
      <c r="W411" s="53">
        <v>0.62</v>
      </c>
      <c r="X411" s="53">
        <v>0.61</v>
      </c>
      <c r="Y411" s="53">
        <v>0.61</v>
      </c>
      <c r="Z411" s="53">
        <v>0.61</v>
      </c>
    </row>
    <row r="413" spans="1:13" ht="12.75">
      <c r="A413" t="s">
        <v>371</v>
      </c>
      <c r="C413" s="61"/>
      <c r="D413" s="61"/>
      <c r="E413" s="61"/>
      <c r="F413" s="61"/>
      <c r="G413" s="61"/>
      <c r="H413" s="61"/>
      <c r="I413" s="61"/>
      <c r="J413" s="61"/>
      <c r="K413" s="61"/>
      <c r="L413" s="61"/>
      <c r="M413" s="61"/>
    </row>
    <row r="414" spans="2:26" ht="12.75">
      <c r="B414" s="61">
        <v>40603</v>
      </c>
      <c r="C414" s="61">
        <v>40634</v>
      </c>
      <c r="D414" s="61">
        <v>40664</v>
      </c>
      <c r="E414" s="61">
        <v>40695</v>
      </c>
      <c r="F414" s="61">
        <v>40725</v>
      </c>
      <c r="G414" s="61">
        <v>40756</v>
      </c>
      <c r="H414" s="61">
        <v>40787</v>
      </c>
      <c r="I414" s="61">
        <v>40817</v>
      </c>
      <c r="J414" s="61">
        <v>40848</v>
      </c>
      <c r="K414" s="61">
        <v>40878</v>
      </c>
      <c r="L414" s="61">
        <v>40909</v>
      </c>
      <c r="M414" s="61">
        <v>40940</v>
      </c>
      <c r="N414" s="61">
        <v>40969</v>
      </c>
      <c r="O414" s="61">
        <v>41000</v>
      </c>
      <c r="P414" s="61">
        <v>41030</v>
      </c>
      <c r="Q414" s="61">
        <v>41061</v>
      </c>
      <c r="R414" s="61">
        <v>41091</v>
      </c>
      <c r="S414" s="61">
        <v>41122</v>
      </c>
      <c r="T414" s="61">
        <v>41153</v>
      </c>
      <c r="U414" s="61">
        <v>41183</v>
      </c>
      <c r="V414" s="61">
        <v>41214</v>
      </c>
      <c r="W414" s="61">
        <v>41244</v>
      </c>
      <c r="X414" s="61">
        <v>41275</v>
      </c>
      <c r="Y414" s="61">
        <v>41306</v>
      </c>
      <c r="Z414" s="61">
        <v>41334</v>
      </c>
    </row>
    <row r="415" spans="1:26" ht="12.75">
      <c r="A415" s="45" t="s">
        <v>517</v>
      </c>
      <c r="B415" s="196">
        <v>0.5157896967813038</v>
      </c>
      <c r="C415" s="196">
        <v>0.519081038418055</v>
      </c>
      <c r="D415" s="196">
        <v>0.5220531099625735</v>
      </c>
      <c r="E415" s="196">
        <v>0.5239258617107403</v>
      </c>
      <c r="F415" s="196">
        <v>0.5273358590397044</v>
      </c>
      <c r="G415" s="196">
        <v>0.5291184225610455</v>
      </c>
      <c r="H415" s="196">
        <v>0.5303387758037833</v>
      </c>
      <c r="I415" s="196">
        <v>0.5305682541519589</v>
      </c>
      <c r="J415" s="196">
        <v>0.5313115886695029</v>
      </c>
      <c r="K415" s="196">
        <v>0.5310323592803836</v>
      </c>
      <c r="L415" s="196">
        <v>0.5287223118673904</v>
      </c>
      <c r="M415" s="196">
        <v>0.5271138223304103</v>
      </c>
      <c r="N415" s="196">
        <v>0.5242321020859041</v>
      </c>
      <c r="O415" s="196">
        <v>0.5228961131582075</v>
      </c>
      <c r="P415" s="196">
        <v>0.5203016198376462</v>
      </c>
      <c r="Q415" s="196">
        <v>0.5189416537406037</v>
      </c>
      <c r="R415" s="196">
        <v>0.5162288522919695</v>
      </c>
      <c r="S415" s="196">
        <v>0.5133468225419664</v>
      </c>
      <c r="T415" s="196">
        <v>0.5107757333174024</v>
      </c>
      <c r="U415" s="196">
        <v>0.5086981171485692</v>
      </c>
      <c r="V415" s="196">
        <v>0.5053788222349433</v>
      </c>
      <c r="W415" s="196">
        <v>0.501163169748696</v>
      </c>
      <c r="X415" s="196">
        <v>0.4990765608329348</v>
      </c>
      <c r="Y415" s="196">
        <v>0.4961207938636014</v>
      </c>
      <c r="Z415" s="196">
        <v>0.4945514705882353</v>
      </c>
    </row>
    <row r="416" spans="1:26" ht="12.75">
      <c r="A416" s="45" t="s">
        <v>518</v>
      </c>
      <c r="B416" s="196">
        <v>0.494</v>
      </c>
      <c r="C416" s="196">
        <v>0.497</v>
      </c>
      <c r="D416" s="196">
        <v>0.501</v>
      </c>
      <c r="E416" s="196">
        <v>0.503</v>
      </c>
      <c r="F416" s="196">
        <v>0.5074911093266032</v>
      </c>
      <c r="G416" s="196">
        <v>0.5094123836318305</v>
      </c>
      <c r="H416" s="196">
        <v>0.5103454603844566</v>
      </c>
      <c r="I416" s="196">
        <v>0.5102487333026255</v>
      </c>
      <c r="J416" s="196">
        <v>0.511699093291283</v>
      </c>
      <c r="K416" s="196">
        <v>0.51124409743326</v>
      </c>
      <c r="L416" s="196">
        <v>0.5086184956386941</v>
      </c>
      <c r="M416" s="196">
        <v>0.5062992672045123</v>
      </c>
      <c r="N416" s="196">
        <v>0.503052106301497</v>
      </c>
      <c r="O416" s="196">
        <v>0.5023633470610258</v>
      </c>
      <c r="P416" s="196">
        <v>0.5000348084375653</v>
      </c>
      <c r="Q416" s="196">
        <v>0.49770760233918127</v>
      </c>
      <c r="R416" s="196">
        <v>0.49308723254173525</v>
      </c>
      <c r="S416" s="196">
        <v>0.48951180509829745</v>
      </c>
      <c r="T416" s="196">
        <v>0.48778547360539126</v>
      </c>
      <c r="U416" s="196">
        <v>0.4855407615043214</v>
      </c>
      <c r="V416" s="196">
        <v>0.4823225866437321</v>
      </c>
      <c r="W416" s="196">
        <v>0.4789637257630578</v>
      </c>
      <c r="X416" s="196">
        <v>0.4757747000787438</v>
      </c>
      <c r="Y416" s="196">
        <v>0.473720529039678</v>
      </c>
      <c r="Z416" s="196">
        <v>0.4739790721363089</v>
      </c>
    </row>
    <row r="417" spans="1:26" ht="12.75">
      <c r="A417" s="45" t="s">
        <v>519</v>
      </c>
      <c r="B417" s="196">
        <v>0.531</v>
      </c>
      <c r="C417" s="196">
        <v>0.537</v>
      </c>
      <c r="D417" s="196">
        <v>0.538</v>
      </c>
      <c r="E417" s="196">
        <v>0.542</v>
      </c>
      <c r="F417" s="196">
        <v>0.5434375403694613</v>
      </c>
      <c r="G417" s="196">
        <v>0.5438862865449846</v>
      </c>
      <c r="H417" s="196">
        <v>0.5453662642022464</v>
      </c>
      <c r="I417" s="196">
        <v>0.5461189598355575</v>
      </c>
      <c r="J417" s="196">
        <v>0.5458631323403976</v>
      </c>
      <c r="K417" s="196">
        <v>0.5457668549532587</v>
      </c>
      <c r="L417" s="196">
        <v>0.5457414297103375</v>
      </c>
      <c r="M417" s="196">
        <v>0.5425549495951082</v>
      </c>
      <c r="N417" s="196">
        <v>0.5376618150110671</v>
      </c>
      <c r="O417" s="196">
        <v>0.5365828907756317</v>
      </c>
      <c r="P417" s="196">
        <v>0.5347500084059043</v>
      </c>
      <c r="Q417" s="196">
        <v>0.5316954807400667</v>
      </c>
      <c r="R417" s="196">
        <v>0.5318204911092295</v>
      </c>
      <c r="S417" s="196">
        <v>0.5307939732520738</v>
      </c>
      <c r="T417" s="196">
        <v>0.526917854718262</v>
      </c>
      <c r="U417" s="196">
        <v>0.5245194593493174</v>
      </c>
      <c r="V417" s="196">
        <v>0.521823110809895</v>
      </c>
      <c r="W417" s="196">
        <v>0.5171587649738485</v>
      </c>
      <c r="X417" s="196">
        <v>0.5132980505124941</v>
      </c>
      <c r="Y417" s="196">
        <v>0.5100913746360076</v>
      </c>
      <c r="Z417" s="196">
        <v>0.5078114523266729</v>
      </c>
    </row>
    <row r="418" spans="1:26" ht="12.75">
      <c r="A418" s="45" t="s">
        <v>520</v>
      </c>
      <c r="B418" s="196">
        <v>0.55</v>
      </c>
      <c r="C418" s="196">
        <v>0.556</v>
      </c>
      <c r="D418" s="196">
        <v>0.558</v>
      </c>
      <c r="E418" s="196">
        <v>0.56</v>
      </c>
      <c r="F418" s="196">
        <v>0.5621693730162381</v>
      </c>
      <c r="G418" s="196">
        <v>0.5630764994722592</v>
      </c>
      <c r="H418" s="196">
        <v>0.5645183709400917</v>
      </c>
      <c r="I418" s="196">
        <v>0.5670743091859597</v>
      </c>
      <c r="J418" s="196">
        <v>0.567101191034418</v>
      </c>
      <c r="K418" s="196">
        <v>0.5660565250379362</v>
      </c>
      <c r="L418" s="196">
        <v>0.5634897782896631</v>
      </c>
      <c r="M418" s="196">
        <v>0.5626352488578985</v>
      </c>
      <c r="N418" s="196">
        <v>0.5595933060906791</v>
      </c>
      <c r="O418" s="196">
        <v>0.5580132126253976</v>
      </c>
      <c r="P418" s="196">
        <v>0.5559425123853436</v>
      </c>
      <c r="Q418" s="196">
        <v>0.5551627999601713</v>
      </c>
      <c r="R418" s="196">
        <v>0.5520750199521149</v>
      </c>
      <c r="S418" s="196">
        <v>0.5484886335248563</v>
      </c>
      <c r="T418" s="196">
        <v>0.5444146026061872</v>
      </c>
      <c r="U418" s="196">
        <v>0.5428100987925357</v>
      </c>
      <c r="V418" s="196">
        <v>0.5368765169151518</v>
      </c>
      <c r="W418" s="196">
        <v>0.5333990147783251</v>
      </c>
      <c r="X418" s="196">
        <v>0.5302831609111661</v>
      </c>
      <c r="Y418" s="196">
        <v>0.5277818006275645</v>
      </c>
      <c r="Z418" s="196">
        <v>0.5274656378104654</v>
      </c>
    </row>
    <row r="419" spans="1:26" ht="12.75">
      <c r="A419" s="45" t="s">
        <v>521</v>
      </c>
      <c r="B419" s="196">
        <v>0.523</v>
      </c>
      <c r="C419" s="196">
        <v>0.535</v>
      </c>
      <c r="D419" s="196">
        <v>0.54</v>
      </c>
      <c r="E419" s="196">
        <v>0.538</v>
      </c>
      <c r="F419" s="196">
        <v>0.5396363994679017</v>
      </c>
      <c r="G419" s="196">
        <v>0.543681709049929</v>
      </c>
      <c r="H419" s="196">
        <v>0.5454187773570058</v>
      </c>
      <c r="I419" s="196">
        <v>0.5435448793989719</v>
      </c>
      <c r="J419" s="196">
        <v>0.543819440984505</v>
      </c>
      <c r="K419" s="196">
        <v>0.5439637826961771</v>
      </c>
      <c r="L419" s="196">
        <v>0.5397247890719165</v>
      </c>
      <c r="M419" s="196">
        <v>0.540273862263391</v>
      </c>
      <c r="N419" s="196">
        <v>0.5399127700578152</v>
      </c>
      <c r="O419" s="196">
        <v>0.5382004255750329</v>
      </c>
      <c r="P419" s="196">
        <v>0.5337002069975261</v>
      </c>
      <c r="Q419" s="196">
        <v>0.5352198697068404</v>
      </c>
      <c r="R419" s="196">
        <v>0.530795705552987</v>
      </c>
      <c r="S419" s="196">
        <v>0.5274470388124324</v>
      </c>
      <c r="T419" s="196">
        <v>0.52519975414874</v>
      </c>
      <c r="U419" s="196">
        <v>0.5247469066366705</v>
      </c>
      <c r="V419" s="196">
        <v>0.5220449564197971</v>
      </c>
      <c r="W419" s="196">
        <v>0.5180680147990472</v>
      </c>
      <c r="X419" s="196">
        <v>0.5185147967643069</v>
      </c>
      <c r="Y419" s="196">
        <v>0.5147656054148909</v>
      </c>
      <c r="Z419" s="196">
        <v>0.5112944609347487</v>
      </c>
    </row>
    <row r="420" spans="1:26" ht="12.75">
      <c r="A420" t="s">
        <v>522</v>
      </c>
      <c r="B420" s="196">
        <v>0.496</v>
      </c>
      <c r="C420" s="196">
        <v>0.5</v>
      </c>
      <c r="D420" s="196">
        <v>0.504</v>
      </c>
      <c r="E420" s="196">
        <v>0.506</v>
      </c>
      <c r="F420" s="196">
        <v>0.5141422276969726</v>
      </c>
      <c r="G420" s="196">
        <v>0.5163063909774436</v>
      </c>
      <c r="H420" s="196">
        <v>0.5174950485711591</v>
      </c>
      <c r="I420" s="196">
        <v>0.5178461392615064</v>
      </c>
      <c r="J420" s="196">
        <v>0.5198442840865932</v>
      </c>
      <c r="K420" s="196">
        <v>0.5195629353945987</v>
      </c>
      <c r="L420" s="196">
        <v>0.5176984774986793</v>
      </c>
      <c r="M420" s="196">
        <v>0.5167814320797419</v>
      </c>
      <c r="N420" s="196">
        <v>0.5159453852462971</v>
      </c>
      <c r="O420" s="196">
        <v>0.5133764728607302</v>
      </c>
      <c r="P420" s="196">
        <v>0.5107010000483115</v>
      </c>
      <c r="Q420" s="196">
        <v>0.5101167315175097</v>
      </c>
      <c r="R420" s="196">
        <v>0.5090368782579042</v>
      </c>
      <c r="S420" s="196">
        <v>0.5061182868796736</v>
      </c>
      <c r="T420" s="196">
        <v>0.5039806996381182</v>
      </c>
      <c r="U420" s="196">
        <v>0.5011035409269744</v>
      </c>
      <c r="V420" s="196">
        <v>0.4984622777510812</v>
      </c>
      <c r="W420" s="196">
        <v>0.49241478636581854</v>
      </c>
      <c r="X420" s="196">
        <v>0.4928184152953486</v>
      </c>
      <c r="Y420" s="196">
        <v>0.48870899020025566</v>
      </c>
      <c r="Z420" s="196">
        <v>0.48427313823459434</v>
      </c>
    </row>
    <row r="421" spans="1:14" ht="12.75">
      <c r="A421" s="45"/>
      <c r="B421" s="196"/>
      <c r="C421" s="196"/>
      <c r="D421" s="196"/>
      <c r="E421" s="196"/>
      <c r="F421" s="196"/>
      <c r="G421" s="196"/>
      <c r="H421" s="196"/>
      <c r="I421" s="196"/>
      <c r="J421" s="196"/>
      <c r="K421" s="196"/>
      <c r="L421" s="196"/>
      <c r="M421" s="196"/>
      <c r="N421" s="196"/>
    </row>
    <row r="422" spans="1:14" ht="12.75">
      <c r="A422" s="45"/>
      <c r="B422" s="196"/>
      <c r="C422" s="196"/>
      <c r="D422" s="196"/>
      <c r="E422" s="196"/>
      <c r="F422" s="196"/>
      <c r="G422" s="196"/>
      <c r="H422" s="196"/>
      <c r="I422" s="196"/>
      <c r="J422" s="196"/>
      <c r="K422" s="196"/>
      <c r="L422" s="196"/>
      <c r="M422" s="196"/>
      <c r="N422" s="196"/>
    </row>
    <row r="423" spans="1:26" ht="12.75">
      <c r="A423" s="45" t="s">
        <v>426</v>
      </c>
      <c r="B423" s="196">
        <v>0.475</v>
      </c>
      <c r="C423" s="196">
        <v>0.475</v>
      </c>
      <c r="D423" s="196">
        <v>0.475</v>
      </c>
      <c r="E423" s="196">
        <v>0.475</v>
      </c>
      <c r="F423" s="196">
        <v>0.475</v>
      </c>
      <c r="G423" s="196">
        <v>0.475</v>
      </c>
      <c r="H423" s="196">
        <v>0.475</v>
      </c>
      <c r="I423" s="196">
        <v>0.475</v>
      </c>
      <c r="J423" s="196">
        <v>0.475</v>
      </c>
      <c r="K423" s="196">
        <v>0.475</v>
      </c>
      <c r="L423" s="196">
        <v>0.475</v>
      </c>
      <c r="M423" s="196">
        <v>0.475</v>
      </c>
      <c r="N423" s="196">
        <v>0.475</v>
      </c>
      <c r="O423" s="196">
        <v>0.475</v>
      </c>
      <c r="P423" s="196">
        <v>0.475</v>
      </c>
      <c r="Q423" s="196">
        <v>0.475</v>
      </c>
      <c r="R423" s="196">
        <v>0.475</v>
      </c>
      <c r="S423" s="196">
        <v>0.475</v>
      </c>
      <c r="T423" s="196">
        <v>0.475</v>
      </c>
      <c r="U423" s="196">
        <v>0.475</v>
      </c>
      <c r="V423" s="196">
        <v>0.475</v>
      </c>
      <c r="W423" s="196">
        <v>0.475</v>
      </c>
      <c r="X423" s="196">
        <v>0.475</v>
      </c>
      <c r="Y423" s="196">
        <v>0.475</v>
      </c>
      <c r="Z423" s="196">
        <v>0.475</v>
      </c>
    </row>
    <row r="424" spans="1:26" ht="12.75">
      <c r="A424" s="45" t="s">
        <v>427</v>
      </c>
      <c r="B424" s="53">
        <v>0.5</v>
      </c>
      <c r="C424" s="53">
        <v>0.5</v>
      </c>
      <c r="D424" s="53">
        <v>0.5</v>
      </c>
      <c r="E424" s="53">
        <v>0.5</v>
      </c>
      <c r="F424" s="53">
        <v>0.5</v>
      </c>
      <c r="G424" s="53">
        <v>0.5</v>
      </c>
      <c r="H424" s="53">
        <v>0.5</v>
      </c>
      <c r="I424" s="53">
        <v>0.5</v>
      </c>
      <c r="J424" s="53">
        <v>0.5</v>
      </c>
      <c r="K424" s="53">
        <v>0.5</v>
      </c>
      <c r="L424" s="53">
        <v>0.52</v>
      </c>
      <c r="M424" s="53">
        <v>0.52</v>
      </c>
      <c r="N424" s="53">
        <v>0.52</v>
      </c>
      <c r="O424" s="53">
        <v>0.52</v>
      </c>
      <c r="P424" s="53">
        <v>0.52</v>
      </c>
      <c r="Q424" s="53">
        <v>0.52</v>
      </c>
      <c r="R424" s="53">
        <v>0.52</v>
      </c>
      <c r="S424" s="53">
        <v>0.52</v>
      </c>
      <c r="T424" s="53">
        <v>0.52</v>
      </c>
      <c r="U424" s="53">
        <v>0.52</v>
      </c>
      <c r="V424" s="53">
        <v>0.52</v>
      </c>
      <c r="W424" s="53">
        <v>0.52</v>
      </c>
      <c r="X424" s="53">
        <v>0.51</v>
      </c>
      <c r="Y424" s="53">
        <v>0.51</v>
      </c>
      <c r="Z424" s="53">
        <v>0.51</v>
      </c>
    </row>
    <row r="425" spans="3:13" ht="12.75">
      <c r="C425" s="196"/>
      <c r="D425" s="196"/>
      <c r="E425" s="196"/>
      <c r="F425" s="196"/>
      <c r="G425" s="196"/>
      <c r="H425" s="196"/>
      <c r="I425" s="196"/>
      <c r="J425" s="196"/>
      <c r="K425" s="196"/>
      <c r="L425" s="196"/>
      <c r="M425" s="196"/>
    </row>
    <row r="426" spans="1:13" ht="12.75">
      <c r="A426" t="s">
        <v>372</v>
      </c>
      <c r="C426" s="196"/>
      <c r="D426" s="196"/>
      <c r="E426" s="196"/>
      <c r="F426" s="196"/>
      <c r="G426" s="196"/>
      <c r="H426" s="196"/>
      <c r="I426" s="196"/>
      <c r="J426" s="196"/>
      <c r="K426" s="196"/>
      <c r="L426" s="196"/>
      <c r="M426" s="196"/>
    </row>
    <row r="427" spans="2:26" ht="12.75">
      <c r="B427" s="61">
        <v>40603</v>
      </c>
      <c r="C427" s="61">
        <v>40634</v>
      </c>
      <c r="D427" s="61">
        <v>40664</v>
      </c>
      <c r="E427" s="61">
        <v>40695</v>
      </c>
      <c r="F427" s="61">
        <v>40725</v>
      </c>
      <c r="G427" s="61">
        <v>40756</v>
      </c>
      <c r="H427" s="61">
        <v>40787</v>
      </c>
      <c r="I427" s="61">
        <v>40817</v>
      </c>
      <c r="J427" s="61">
        <v>40848</v>
      </c>
      <c r="K427" s="61">
        <v>40878</v>
      </c>
      <c r="L427" s="61">
        <v>40909</v>
      </c>
      <c r="M427" s="61">
        <v>40940</v>
      </c>
      <c r="N427" s="61">
        <v>40969</v>
      </c>
      <c r="O427" s="61">
        <v>41000</v>
      </c>
      <c r="P427" s="61">
        <v>41030</v>
      </c>
      <c r="Q427" s="61">
        <v>41061</v>
      </c>
      <c r="R427" s="61">
        <v>41091</v>
      </c>
      <c r="S427" s="61">
        <v>41122</v>
      </c>
      <c r="T427" s="61">
        <v>41153</v>
      </c>
      <c r="U427" s="61">
        <v>41183</v>
      </c>
      <c r="V427" s="61">
        <v>41214</v>
      </c>
      <c r="W427" s="61">
        <v>41244</v>
      </c>
      <c r="X427" s="61">
        <v>41275</v>
      </c>
      <c r="Y427" s="61">
        <v>41306</v>
      </c>
      <c r="Z427" s="61">
        <v>41334</v>
      </c>
    </row>
    <row r="428" spans="1:26" ht="12.75">
      <c r="A428" s="45" t="s">
        <v>517</v>
      </c>
      <c r="B428" s="196">
        <v>0.3336886993603412</v>
      </c>
      <c r="C428" s="196">
        <v>0.3377146037590444</v>
      </c>
      <c r="D428" s="196">
        <v>0.33887912182153423</v>
      </c>
      <c r="E428" s="196">
        <v>0.34071962334240424</v>
      </c>
      <c r="F428" s="196">
        <v>0.34376502469513526</v>
      </c>
      <c r="G428" s="196">
        <v>0.3416277864178331</v>
      </c>
      <c r="H428" s="196">
        <v>0.34246278989269646</v>
      </c>
      <c r="I428" s="196">
        <v>0.3419408037496745</v>
      </c>
      <c r="J428" s="196">
        <v>0.3439334209373631</v>
      </c>
      <c r="K428" s="196">
        <v>0.34416154521510095</v>
      </c>
      <c r="L428" s="196">
        <v>0.3452647278150634</v>
      </c>
      <c r="M428" s="196">
        <v>0.347923336695759</v>
      </c>
      <c r="N428" s="196">
        <v>0.3479648842777334</v>
      </c>
      <c r="O428" s="196">
        <v>0.34767756532540706</v>
      </c>
      <c r="P428" s="196">
        <v>0.3480422349318082</v>
      </c>
      <c r="Q428" s="196">
        <v>0.34869322955821874</v>
      </c>
      <c r="R428" s="196">
        <v>0.3472357363998231</v>
      </c>
      <c r="S428" s="196">
        <v>0.3505530078230375</v>
      </c>
      <c r="T428" s="196">
        <v>0.3521549984302821</v>
      </c>
      <c r="U428" s="196">
        <v>0.3536656366160598</v>
      </c>
      <c r="V428" s="196">
        <v>0.3513597307113119</v>
      </c>
      <c r="W428" s="196">
        <v>0.3489393473582503</v>
      </c>
      <c r="X428" s="196">
        <v>0.349124030332084</v>
      </c>
      <c r="Y428" s="196">
        <v>0.34683489232107895</v>
      </c>
      <c r="Z428" s="196">
        <v>0.34782608695652173</v>
      </c>
    </row>
    <row r="429" spans="1:26" ht="12.75">
      <c r="A429" s="45" t="s">
        <v>518</v>
      </c>
      <c r="B429" s="196">
        <v>0.329</v>
      </c>
      <c r="C429" s="196">
        <v>0.331</v>
      </c>
      <c r="D429" s="196">
        <v>0.33</v>
      </c>
      <c r="E429" s="196">
        <v>0.327</v>
      </c>
      <c r="F429" s="196">
        <v>0.3326774420238932</v>
      </c>
      <c r="G429" s="196">
        <v>0.3276702409135218</v>
      </c>
      <c r="H429" s="196">
        <v>0.3297192104531554</v>
      </c>
      <c r="I429" s="196">
        <v>0.3256168561131134</v>
      </c>
      <c r="J429" s="196">
        <v>0.32497887918896085</v>
      </c>
      <c r="K429" s="196">
        <v>0.3233262861169838</v>
      </c>
      <c r="L429" s="196">
        <v>0.32709096029287527</v>
      </c>
      <c r="M429" s="196">
        <v>0.32654484586413723</v>
      </c>
      <c r="N429" s="196">
        <v>0.3281051292920729</v>
      </c>
      <c r="O429" s="196">
        <v>0.327352359423566</v>
      </c>
      <c r="P429" s="196">
        <v>0.3300098300800449</v>
      </c>
      <c r="Q429" s="196">
        <v>0.3328177727784027</v>
      </c>
      <c r="R429" s="196">
        <v>0.3277098270771826</v>
      </c>
      <c r="S429" s="196">
        <v>0.33015104018238817</v>
      </c>
      <c r="T429" s="196">
        <v>0.3331907003280559</v>
      </c>
      <c r="U429" s="196">
        <v>0.3397252432741843</v>
      </c>
      <c r="V429" s="196">
        <v>0.34059600787180205</v>
      </c>
      <c r="W429" s="196">
        <v>0.3396834290516879</v>
      </c>
      <c r="X429" s="196">
        <v>0.3380437794402882</v>
      </c>
      <c r="Y429" s="196">
        <v>0.3392906622333056</v>
      </c>
      <c r="Z429" s="196">
        <v>0.3417161807378748</v>
      </c>
    </row>
    <row r="430" spans="1:26" ht="12.75">
      <c r="A430" s="45" t="s">
        <v>519</v>
      </c>
      <c r="B430" s="196">
        <v>0.348</v>
      </c>
      <c r="C430" s="196">
        <v>0.361</v>
      </c>
      <c r="D430" s="196">
        <v>0.362</v>
      </c>
      <c r="E430" s="196">
        <v>0.363</v>
      </c>
      <c r="F430" s="196">
        <v>0.36351763169351325</v>
      </c>
      <c r="G430" s="196">
        <v>0.36310553633217996</v>
      </c>
      <c r="H430" s="196">
        <v>0.36145878290893396</v>
      </c>
      <c r="I430" s="196">
        <v>0.3639947437582129</v>
      </c>
      <c r="J430" s="196">
        <v>0.3650968309859155</v>
      </c>
      <c r="K430" s="196">
        <v>0.3588209219858156</v>
      </c>
      <c r="L430" s="196">
        <v>0.36097023153252483</v>
      </c>
      <c r="M430" s="196">
        <v>0.365121412803532</v>
      </c>
      <c r="N430" s="196">
        <v>0.3648950424296561</v>
      </c>
      <c r="O430" s="196">
        <v>0.3624804818202097</v>
      </c>
      <c r="P430" s="196">
        <v>0.3590989399293286</v>
      </c>
      <c r="Q430" s="196">
        <v>0.3616926503340757</v>
      </c>
      <c r="R430" s="196">
        <v>0.36203435199643097</v>
      </c>
      <c r="S430" s="196">
        <v>0.3614980589175611</v>
      </c>
      <c r="T430" s="196">
        <v>0.3632032667876588</v>
      </c>
      <c r="U430" s="196">
        <v>0.35957590796300476</v>
      </c>
      <c r="V430" s="196">
        <v>0.35515917814405057</v>
      </c>
      <c r="W430" s="196">
        <v>0.3567615658362989</v>
      </c>
      <c r="X430" s="196">
        <v>0.3534996688010598</v>
      </c>
      <c r="Y430" s="196">
        <v>0.351297844258689</v>
      </c>
      <c r="Z430" s="196">
        <v>0.35</v>
      </c>
    </row>
    <row r="431" spans="1:26" ht="12.75">
      <c r="A431" s="45" t="s">
        <v>520</v>
      </c>
      <c r="B431" s="196">
        <v>0.357</v>
      </c>
      <c r="C431" s="196">
        <v>0.359</v>
      </c>
      <c r="D431" s="196">
        <v>0.362</v>
      </c>
      <c r="E431" s="196">
        <v>0.363</v>
      </c>
      <c r="F431" s="196">
        <v>0.36813186813186816</v>
      </c>
      <c r="G431" s="196">
        <v>0.3607668926817863</v>
      </c>
      <c r="H431" s="196">
        <v>0.3637213651238897</v>
      </c>
      <c r="I431" s="196">
        <v>0.3634433962264151</v>
      </c>
      <c r="J431" s="196">
        <v>0.36790885354854025</v>
      </c>
      <c r="K431" s="196">
        <v>0.3689712520788786</v>
      </c>
      <c r="L431" s="196">
        <v>0.3697099381835473</v>
      </c>
      <c r="M431" s="196">
        <v>0.3770491803278688</v>
      </c>
      <c r="N431" s="196">
        <v>0.37293808271575424</v>
      </c>
      <c r="O431" s="196">
        <v>0.372525637968042</v>
      </c>
      <c r="P431" s="196">
        <v>0.37431629013079665</v>
      </c>
      <c r="Q431" s="196">
        <v>0.37431236546280794</v>
      </c>
      <c r="R431" s="196">
        <v>0.3727229146692234</v>
      </c>
      <c r="S431" s="196">
        <v>0.3773631230051559</v>
      </c>
      <c r="T431" s="196">
        <v>0.3787693062025006</v>
      </c>
      <c r="U431" s="196">
        <v>0.38158216997305905</v>
      </c>
      <c r="V431" s="196">
        <v>0.37745454545454543</v>
      </c>
      <c r="W431" s="196">
        <v>0.3758052970651396</v>
      </c>
      <c r="X431" s="196">
        <v>0.3779938344794878</v>
      </c>
      <c r="Y431" s="196">
        <v>0.3717857985373909</v>
      </c>
      <c r="Z431" s="196">
        <v>0.37235044747998114</v>
      </c>
    </row>
    <row r="432" spans="1:26" ht="12.75">
      <c r="A432" s="45" t="s">
        <v>521</v>
      </c>
      <c r="B432" s="196">
        <v>0.327</v>
      </c>
      <c r="C432" s="196">
        <v>0.332</v>
      </c>
      <c r="D432" s="196">
        <v>0.335</v>
      </c>
      <c r="E432" s="196">
        <v>0.343</v>
      </c>
      <c r="F432" s="196">
        <v>0.34344827586206894</v>
      </c>
      <c r="G432" s="196">
        <v>0.34166893177493884</v>
      </c>
      <c r="H432" s="196">
        <v>0.3397155361050328</v>
      </c>
      <c r="I432" s="196">
        <v>0.34028718504470334</v>
      </c>
      <c r="J432" s="196">
        <v>0.34893267651888343</v>
      </c>
      <c r="K432" s="196">
        <v>0.35835616438356166</v>
      </c>
      <c r="L432" s="196">
        <v>0.3545379764189745</v>
      </c>
      <c r="M432" s="196">
        <v>0.3585480742587975</v>
      </c>
      <c r="N432" s="196">
        <v>0.3605461131234327</v>
      </c>
      <c r="O432" s="196">
        <v>0.35954738330975955</v>
      </c>
      <c r="P432" s="196">
        <v>0.3609865470852018</v>
      </c>
      <c r="Q432" s="196">
        <v>0.36154501562056235</v>
      </c>
      <c r="R432" s="196">
        <v>0.3655761024182077</v>
      </c>
      <c r="S432" s="196">
        <v>0.3735881841876629</v>
      </c>
      <c r="T432" s="196">
        <v>0.3742384682332463</v>
      </c>
      <c r="U432" s="196">
        <v>0.3764568764568765</v>
      </c>
      <c r="V432" s="196">
        <v>0.3692528735632184</v>
      </c>
      <c r="W432" s="196">
        <v>0.3622565864833906</v>
      </c>
      <c r="X432" s="196">
        <v>0.3639213451125677</v>
      </c>
      <c r="Y432" s="196">
        <v>0.35767256132344555</v>
      </c>
      <c r="Z432" s="196">
        <v>0.36161731207289294</v>
      </c>
    </row>
    <row r="433" spans="1:26" ht="12.75">
      <c r="A433" t="s">
        <v>522</v>
      </c>
      <c r="B433" s="196">
        <v>0.303</v>
      </c>
      <c r="C433" s="196">
        <v>0.304</v>
      </c>
      <c r="D433" s="196">
        <v>0.306</v>
      </c>
      <c r="E433" s="196">
        <v>0.313</v>
      </c>
      <c r="F433" s="196">
        <v>0.31539888682745826</v>
      </c>
      <c r="G433" s="196">
        <v>0.3239177156892846</v>
      </c>
      <c r="H433" s="196">
        <v>0.3258845437616387</v>
      </c>
      <c r="I433" s="196">
        <v>0.32864290181363354</v>
      </c>
      <c r="J433" s="196">
        <v>0.32726130653266333</v>
      </c>
      <c r="K433" s="196">
        <v>0.32914572864321606</v>
      </c>
      <c r="L433" s="196">
        <v>0.3293488518402013</v>
      </c>
      <c r="M433" s="196">
        <v>0.3287888395688015</v>
      </c>
      <c r="N433" s="196">
        <v>0.329126213592233</v>
      </c>
      <c r="O433" s="196">
        <v>0.33354673495518566</v>
      </c>
      <c r="P433" s="196">
        <v>0.3322824716267339</v>
      </c>
      <c r="Q433" s="196">
        <v>0.32598425196850395</v>
      </c>
      <c r="R433" s="196">
        <v>0.3247648902821317</v>
      </c>
      <c r="S433" s="196">
        <v>0.3292452830188679</v>
      </c>
      <c r="T433" s="196">
        <v>0.3294923699781999</v>
      </c>
      <c r="U433" s="196">
        <v>0.3251458397298127</v>
      </c>
      <c r="V433" s="196">
        <v>0.32655538694992414</v>
      </c>
      <c r="W433" s="196">
        <v>0.3193226489265195</v>
      </c>
      <c r="X433" s="196">
        <v>0.32421875</v>
      </c>
      <c r="Y433" s="196">
        <v>0.3244217482727546</v>
      </c>
      <c r="Z433" s="196">
        <v>0.32262905162064826</v>
      </c>
    </row>
    <row r="434" spans="1:14" ht="12.75">
      <c r="A434" s="45"/>
      <c r="B434" s="196"/>
      <c r="C434" s="196"/>
      <c r="D434" s="196"/>
      <c r="E434" s="196"/>
      <c r="F434" s="196"/>
      <c r="G434" s="196"/>
      <c r="H434" s="196"/>
      <c r="I434" s="196"/>
      <c r="J434" s="196"/>
      <c r="K434" s="196"/>
      <c r="L434" s="196"/>
      <c r="M434" s="196"/>
      <c r="N434" s="196"/>
    </row>
    <row r="435" spans="1:14" ht="12.75">
      <c r="A435" s="45"/>
      <c r="B435" s="196"/>
      <c r="C435" s="196"/>
      <c r="D435" s="196"/>
      <c r="E435" s="196"/>
      <c r="F435" s="196"/>
      <c r="G435" s="196"/>
      <c r="H435" s="196"/>
      <c r="I435" s="196"/>
      <c r="J435" s="196"/>
      <c r="K435" s="196"/>
      <c r="L435" s="196"/>
      <c r="M435" s="196"/>
      <c r="N435" s="196"/>
    </row>
    <row r="436" spans="1:26" ht="12.75">
      <c r="A436" s="45" t="s">
        <v>426</v>
      </c>
      <c r="B436" s="196">
        <v>0.3</v>
      </c>
      <c r="C436" s="196">
        <v>0.3</v>
      </c>
      <c r="D436" s="196">
        <v>0.3</v>
      </c>
      <c r="E436" s="196">
        <v>0.3</v>
      </c>
      <c r="F436" s="196">
        <v>0.3</v>
      </c>
      <c r="G436" s="196">
        <v>0.3</v>
      </c>
      <c r="H436" s="196">
        <v>0.3</v>
      </c>
      <c r="I436" s="196">
        <v>0.3</v>
      </c>
      <c r="J436" s="196">
        <v>0.3</v>
      </c>
      <c r="K436" s="196">
        <v>0.3</v>
      </c>
      <c r="L436" s="196">
        <v>0.3</v>
      </c>
      <c r="M436" s="196">
        <v>0.3</v>
      </c>
      <c r="N436" s="196">
        <v>0.3</v>
      </c>
      <c r="O436" s="196">
        <v>0.3</v>
      </c>
      <c r="P436" s="196">
        <v>0.3</v>
      </c>
      <c r="Q436" s="196">
        <v>0.3</v>
      </c>
      <c r="R436" s="196">
        <v>0.3</v>
      </c>
      <c r="S436" s="196">
        <v>0.3</v>
      </c>
      <c r="T436" s="196">
        <v>0.3</v>
      </c>
      <c r="U436" s="196">
        <v>0.3</v>
      </c>
      <c r="V436" s="196">
        <v>0.3</v>
      </c>
      <c r="W436" s="196">
        <v>0.3</v>
      </c>
      <c r="X436" s="196">
        <v>0.3</v>
      </c>
      <c r="Y436" s="196">
        <v>0.3</v>
      </c>
      <c r="Z436" s="196">
        <v>0.3</v>
      </c>
    </row>
    <row r="437" spans="1:26" ht="12.75">
      <c r="A437" s="45" t="s">
        <v>427</v>
      </c>
      <c r="B437" s="53">
        <v>0.3</v>
      </c>
      <c r="C437" s="53">
        <v>0.3</v>
      </c>
      <c r="D437" s="53">
        <v>0.3</v>
      </c>
      <c r="E437" s="53">
        <v>0.3</v>
      </c>
      <c r="F437" s="53">
        <v>0.3</v>
      </c>
      <c r="G437" s="53">
        <v>0.3</v>
      </c>
      <c r="H437" s="53">
        <v>0.3</v>
      </c>
      <c r="I437" s="53">
        <v>0.3</v>
      </c>
      <c r="J437" s="53">
        <v>0.3</v>
      </c>
      <c r="K437" s="53">
        <v>0.3</v>
      </c>
      <c r="L437" s="53">
        <v>0.34</v>
      </c>
      <c r="M437" s="53">
        <v>0.34</v>
      </c>
      <c r="N437" s="53">
        <v>0.34</v>
      </c>
      <c r="O437" s="53">
        <v>0.34</v>
      </c>
      <c r="P437" s="53">
        <v>0.34</v>
      </c>
      <c r="Q437" s="53">
        <v>0.34</v>
      </c>
      <c r="R437" s="53">
        <v>0.34</v>
      </c>
      <c r="S437" s="53">
        <v>0.34</v>
      </c>
      <c r="T437" s="53">
        <v>0.34</v>
      </c>
      <c r="U437" s="53">
        <v>0.34</v>
      </c>
      <c r="V437" s="53">
        <v>0.34</v>
      </c>
      <c r="W437" s="53">
        <v>0.34</v>
      </c>
      <c r="X437" s="53">
        <v>0.36</v>
      </c>
      <c r="Y437" s="53">
        <v>0.36</v>
      </c>
      <c r="Z437" s="53">
        <v>0.36</v>
      </c>
    </row>
    <row r="438" spans="3:5" ht="12.75">
      <c r="C438" s="196"/>
      <c r="D438" s="196"/>
      <c r="E438" s="196"/>
    </row>
    <row r="439" spans="1:5" ht="12.75">
      <c r="A439" t="s">
        <v>373</v>
      </c>
      <c r="C439" s="196"/>
      <c r="D439" s="196"/>
      <c r="E439" s="196"/>
    </row>
    <row r="440" spans="2:26" ht="12.75">
      <c r="B440" s="61">
        <v>40603</v>
      </c>
      <c r="C440" s="61">
        <v>40634</v>
      </c>
      <c r="D440" s="61">
        <v>40664</v>
      </c>
      <c r="E440" s="61">
        <v>40695</v>
      </c>
      <c r="F440" s="61">
        <v>40725</v>
      </c>
      <c r="G440" s="61">
        <v>40756</v>
      </c>
      <c r="H440" s="61">
        <v>40787</v>
      </c>
      <c r="I440" s="61">
        <v>40817</v>
      </c>
      <c r="J440" s="61">
        <v>40848</v>
      </c>
      <c r="K440" s="61">
        <v>40878</v>
      </c>
      <c r="L440" s="61">
        <v>40909</v>
      </c>
      <c r="M440" s="61">
        <v>40940</v>
      </c>
      <c r="N440" s="61">
        <v>40969</v>
      </c>
      <c r="O440" s="61">
        <v>41000</v>
      </c>
      <c r="P440" s="61">
        <v>41030</v>
      </c>
      <c r="Q440" s="61">
        <v>41061</v>
      </c>
      <c r="R440" s="61">
        <v>41091</v>
      </c>
      <c r="S440" s="61">
        <v>41122</v>
      </c>
      <c r="T440" s="61">
        <v>41153</v>
      </c>
      <c r="U440" s="61">
        <v>41183</v>
      </c>
      <c r="V440" s="61">
        <v>41214</v>
      </c>
      <c r="W440" s="61">
        <v>41244</v>
      </c>
      <c r="X440" s="61">
        <v>41275</v>
      </c>
      <c r="Y440" s="61">
        <v>41306</v>
      </c>
      <c r="Z440" s="61">
        <v>41334</v>
      </c>
    </row>
    <row r="441" spans="1:26" ht="12.75">
      <c r="A441" s="45" t="s">
        <v>517</v>
      </c>
      <c r="B441" s="196">
        <v>0.1589406052762169</v>
      </c>
      <c r="C441" s="196">
        <v>0.16143039126793812</v>
      </c>
      <c r="D441" s="196">
        <v>0.16326866530850026</v>
      </c>
      <c r="E441" s="196">
        <v>0.16312387299875164</v>
      </c>
      <c r="F441" s="196">
        <v>0.16398671485215152</v>
      </c>
      <c r="G441" s="196">
        <v>0.16426419622697422</v>
      </c>
      <c r="H441" s="196">
        <v>0.16391449290245524</v>
      </c>
      <c r="I441" s="196">
        <v>0.1633027824770955</v>
      </c>
      <c r="J441" s="196">
        <v>0.16196783957689692</v>
      </c>
      <c r="K441" s="196">
        <v>0.1606433315019483</v>
      </c>
      <c r="L441" s="196">
        <v>0.1580785934121546</v>
      </c>
      <c r="M441" s="196">
        <v>0.15550686645890818</v>
      </c>
      <c r="N441" s="196">
        <v>0.15310317376404808</v>
      </c>
      <c r="O441" s="196">
        <v>0.15064186487102382</v>
      </c>
      <c r="P441" s="196">
        <v>0.14795572297843018</v>
      </c>
      <c r="Q441" s="196">
        <v>0.14508222786749586</v>
      </c>
      <c r="R441" s="196">
        <v>0.14336615087618584</v>
      </c>
      <c r="S441" s="196">
        <v>0.14159200560717328</v>
      </c>
      <c r="T441" s="196">
        <v>0.13997933602921284</v>
      </c>
      <c r="U441" s="196">
        <v>0.1382188733561599</v>
      </c>
      <c r="V441" s="196">
        <v>0.13687212227439086</v>
      </c>
      <c r="W441" s="196">
        <v>0.13563016771848208</v>
      </c>
      <c r="X441" s="196">
        <v>0.13494474761874495</v>
      </c>
      <c r="Y441" s="196">
        <v>0.13483912024236666</v>
      </c>
      <c r="Z441" s="196">
        <v>0.1348064281816572</v>
      </c>
    </row>
    <row r="442" spans="1:26" ht="12.75">
      <c r="A442" s="45" t="s">
        <v>518</v>
      </c>
      <c r="B442" s="196">
        <v>0.16</v>
      </c>
      <c r="C442" s="196">
        <v>0.162</v>
      </c>
      <c r="D442" s="196">
        <v>0.164</v>
      </c>
      <c r="E442" s="196">
        <v>0.164</v>
      </c>
      <c r="F442" s="196">
        <v>0.16459443158848364</v>
      </c>
      <c r="G442" s="196">
        <v>0.16498043296937565</v>
      </c>
      <c r="H442" s="196">
        <v>0.16490987746961921</v>
      </c>
      <c r="I442" s="196">
        <v>0.1646413516993245</v>
      </c>
      <c r="J442" s="196">
        <v>0.16342907323572609</v>
      </c>
      <c r="K442" s="196">
        <v>0.1621145998209852</v>
      </c>
      <c r="L442" s="196">
        <v>0.15972437090728334</v>
      </c>
      <c r="M442" s="196">
        <v>0.15729170378137358</v>
      </c>
      <c r="N442" s="196">
        <v>0.1547162973039885</v>
      </c>
      <c r="O442" s="196">
        <v>0.15243493443521092</v>
      </c>
      <c r="P442" s="196">
        <v>0.15002257405830263</v>
      </c>
      <c r="Q442" s="196">
        <v>0.1472174013652667</v>
      </c>
      <c r="R442" s="196">
        <v>0.1453010984045148</v>
      </c>
      <c r="S442" s="196">
        <v>0.1432143872873691</v>
      </c>
      <c r="T442" s="196">
        <v>0.14137201386120396</v>
      </c>
      <c r="U442" s="196">
        <v>0.13948848361919372</v>
      </c>
      <c r="V442" s="196">
        <v>0.13784300240828104</v>
      </c>
      <c r="W442" s="196">
        <v>0.13621614512861627</v>
      </c>
      <c r="X442" s="196">
        <v>0.13503722322083592</v>
      </c>
      <c r="Y442" s="196">
        <v>0.13430378062770318</v>
      </c>
      <c r="Z442" s="196">
        <v>0.1338436320360469</v>
      </c>
    </row>
    <row r="443" spans="1:26" ht="12.75">
      <c r="A443" s="45" t="s">
        <v>519</v>
      </c>
      <c r="B443" s="196">
        <v>0.152</v>
      </c>
      <c r="C443" s="196">
        <v>0.154</v>
      </c>
      <c r="D443" s="196">
        <v>0.156</v>
      </c>
      <c r="E443" s="196">
        <v>0.156</v>
      </c>
      <c r="F443" s="196">
        <v>0.15722663980138885</v>
      </c>
      <c r="G443" s="196">
        <v>0.15785844509828698</v>
      </c>
      <c r="H443" s="196">
        <v>0.15796419429922195</v>
      </c>
      <c r="I443" s="196">
        <v>0.15767861831548852</v>
      </c>
      <c r="J443" s="196">
        <v>0.15678442142054674</v>
      </c>
      <c r="K443" s="196">
        <v>0.15588068739104527</v>
      </c>
      <c r="L443" s="196">
        <v>0.15382404002314773</v>
      </c>
      <c r="M443" s="196">
        <v>0.15158225345429485</v>
      </c>
      <c r="N443" s="196">
        <v>0.14970696304394035</v>
      </c>
      <c r="O443" s="196">
        <v>0.1475897153014005</v>
      </c>
      <c r="P443" s="196">
        <v>0.1451619759403029</v>
      </c>
      <c r="Q443" s="196">
        <v>0.14249903511405146</v>
      </c>
      <c r="R443" s="196">
        <v>0.1411085984377878</v>
      </c>
      <c r="S443" s="196">
        <v>0.13960440044523634</v>
      </c>
      <c r="T443" s="196">
        <v>0.13790135350695706</v>
      </c>
      <c r="U443" s="196">
        <v>0.13587619877942458</v>
      </c>
      <c r="V443" s="196">
        <v>0.1347151698976128</v>
      </c>
      <c r="W443" s="196">
        <v>0.1336813355013895</v>
      </c>
      <c r="X443" s="196">
        <v>0.13310997617700723</v>
      </c>
      <c r="Y443" s="196">
        <v>0.1332653841253663</v>
      </c>
      <c r="Z443" s="196">
        <v>0.13357595791681898</v>
      </c>
    </row>
    <row r="444" spans="1:26" ht="12.75">
      <c r="A444" s="45" t="s">
        <v>520</v>
      </c>
      <c r="B444" s="196">
        <v>0.16</v>
      </c>
      <c r="C444" s="196">
        <v>0.163</v>
      </c>
      <c r="D444" s="196">
        <v>0.165</v>
      </c>
      <c r="E444" s="196">
        <v>0.164</v>
      </c>
      <c r="F444" s="196">
        <v>0.1640796196382902</v>
      </c>
      <c r="G444" s="196">
        <v>0.16386096575782613</v>
      </c>
      <c r="H444" s="196">
        <v>0.16285905297616304</v>
      </c>
      <c r="I444" s="196">
        <v>0.16156053447726154</v>
      </c>
      <c r="J444" s="196">
        <v>0.15953325554259043</v>
      </c>
      <c r="K444" s="196">
        <v>0.1574019138474914</v>
      </c>
      <c r="L444" s="196">
        <v>0.1540215858874264</v>
      </c>
      <c r="M444" s="196">
        <v>0.15098587175904363</v>
      </c>
      <c r="N444" s="196">
        <v>0.14829633997388705</v>
      </c>
      <c r="O444" s="196">
        <v>0.1454147651169415</v>
      </c>
      <c r="P444" s="196">
        <v>0.14213334310026982</v>
      </c>
      <c r="Q444" s="196">
        <v>0.1393500562415868</v>
      </c>
      <c r="R444" s="196">
        <v>0.13805179644602014</v>
      </c>
      <c r="S444" s="196">
        <v>0.13685863029678763</v>
      </c>
      <c r="T444" s="196">
        <v>0.135506238736913</v>
      </c>
      <c r="U444" s="196">
        <v>0.13426740741204693</v>
      </c>
      <c r="V444" s="196">
        <v>0.13341880986499735</v>
      </c>
      <c r="W444" s="196">
        <v>0.1329134295577757</v>
      </c>
      <c r="X444" s="196">
        <v>0.13284785336730426</v>
      </c>
      <c r="Y444" s="196">
        <v>0.13345108678386947</v>
      </c>
      <c r="Z444" s="196">
        <v>0.13416556493440457</v>
      </c>
    </row>
    <row r="445" spans="1:26" ht="12.75">
      <c r="A445" s="45" t="s">
        <v>521</v>
      </c>
      <c r="B445" s="196">
        <v>0.159</v>
      </c>
      <c r="C445" s="196">
        <v>0.163</v>
      </c>
      <c r="D445" s="196">
        <v>0.165</v>
      </c>
      <c r="E445" s="196">
        <v>0.166</v>
      </c>
      <c r="F445" s="196">
        <v>0.16660272532219333</v>
      </c>
      <c r="G445" s="196">
        <v>0.16697744659430103</v>
      </c>
      <c r="H445" s="196">
        <v>0.16621031703917533</v>
      </c>
      <c r="I445" s="196">
        <v>0.16547515503793744</v>
      </c>
      <c r="J445" s="196">
        <v>0.16405713840994474</v>
      </c>
      <c r="K445" s="196">
        <v>0.16270549886621316</v>
      </c>
      <c r="L445" s="196">
        <v>0.16051241265693347</v>
      </c>
      <c r="M445" s="196">
        <v>0.15882537107401556</v>
      </c>
      <c r="N445" s="196">
        <v>0.15695064068758108</v>
      </c>
      <c r="O445" s="196">
        <v>0.15428992179346038</v>
      </c>
      <c r="P445" s="196">
        <v>0.15160030106447797</v>
      </c>
      <c r="Q445" s="196">
        <v>0.14869289276179923</v>
      </c>
      <c r="R445" s="196">
        <v>0.1470213271678299</v>
      </c>
      <c r="S445" s="196">
        <v>0.14538388324873097</v>
      </c>
      <c r="T445" s="196">
        <v>0.14479393016221367</v>
      </c>
      <c r="U445" s="196">
        <v>0.14411558706938257</v>
      </c>
      <c r="V445" s="196">
        <v>0.1436523444541384</v>
      </c>
      <c r="W445" s="196">
        <v>0.1428787562228482</v>
      </c>
      <c r="X445" s="196">
        <v>0.14284891506241812</v>
      </c>
      <c r="Y445" s="196">
        <v>0.1431825530844681</v>
      </c>
      <c r="Z445" s="196">
        <v>0.14325746065418685</v>
      </c>
    </row>
    <row r="446" spans="1:26" ht="12.75">
      <c r="A446" t="s">
        <v>522</v>
      </c>
      <c r="B446" s="196">
        <v>0.168</v>
      </c>
      <c r="C446" s="196">
        <v>0.17</v>
      </c>
      <c r="D446" s="196">
        <v>0.172</v>
      </c>
      <c r="E446" s="196">
        <v>0.172</v>
      </c>
      <c r="F446" s="196">
        <v>0.1726125250993609</v>
      </c>
      <c r="G446" s="196">
        <v>0.172392488608753</v>
      </c>
      <c r="H446" s="196">
        <v>0.17154684433734366</v>
      </c>
      <c r="I446" s="196">
        <v>0.17032601064500064</v>
      </c>
      <c r="J446" s="196">
        <v>0.168649895254137</v>
      </c>
      <c r="K446" s="196">
        <v>0.16735666563318805</v>
      </c>
      <c r="L446" s="196">
        <v>0.1640002698078845</v>
      </c>
      <c r="M446" s="196">
        <v>0.1602472099180916</v>
      </c>
      <c r="N446" s="196">
        <v>0.15719086482408615</v>
      </c>
      <c r="O446" s="196">
        <v>0.1543175732585767</v>
      </c>
      <c r="P446" s="196">
        <v>0.15109682898848345</v>
      </c>
      <c r="Q446" s="196">
        <v>0.14762586616891252</v>
      </c>
      <c r="R446" s="196">
        <v>0.14536926981271484</v>
      </c>
      <c r="S446" s="196">
        <v>0.14315649662144736</v>
      </c>
      <c r="T446" s="196">
        <v>0.14106992690342196</v>
      </c>
      <c r="U446" s="196">
        <v>0.13853409186738194</v>
      </c>
      <c r="V446" s="196">
        <v>0.1362815767257614</v>
      </c>
      <c r="W446" s="196">
        <v>0.13454063259708013</v>
      </c>
      <c r="X446" s="196">
        <v>0.13371324367449283</v>
      </c>
      <c r="Y446" s="196">
        <v>0.13365231259968102</v>
      </c>
      <c r="Z446" s="196">
        <v>0.1333138629283489</v>
      </c>
    </row>
    <row r="447" spans="1:14" ht="12.75">
      <c r="A447" s="45"/>
      <c r="B447" s="196"/>
      <c r="C447" s="196"/>
      <c r="D447" s="196"/>
      <c r="E447" s="196"/>
      <c r="F447" s="196"/>
      <c r="G447" s="196"/>
      <c r="H447" s="196"/>
      <c r="I447" s="196"/>
      <c r="J447" s="196"/>
      <c r="K447" s="196"/>
      <c r="L447" s="196"/>
      <c r="M447" s="196"/>
      <c r="N447" s="196"/>
    </row>
    <row r="448" spans="1:14" ht="12.75">
      <c r="A448" s="45"/>
      <c r="B448" s="196"/>
      <c r="C448" s="196"/>
      <c r="D448" s="196"/>
      <c r="E448" s="196"/>
      <c r="F448" s="196"/>
      <c r="G448" s="196"/>
      <c r="H448" s="196"/>
      <c r="I448" s="196"/>
      <c r="J448" s="196"/>
      <c r="K448" s="196"/>
      <c r="L448" s="196"/>
      <c r="M448" s="196"/>
      <c r="N448" s="196"/>
    </row>
    <row r="449" spans="1:26" ht="12.75">
      <c r="A449" s="45" t="s">
        <v>426</v>
      </c>
      <c r="B449" s="196">
        <v>0.115</v>
      </c>
      <c r="C449" s="196">
        <v>0.115</v>
      </c>
      <c r="D449" s="196">
        <v>0.115</v>
      </c>
      <c r="E449" s="196">
        <v>0.115</v>
      </c>
      <c r="F449" s="196">
        <v>0.115</v>
      </c>
      <c r="G449" s="196">
        <v>0.115</v>
      </c>
      <c r="H449" s="196">
        <v>0.115</v>
      </c>
      <c r="I449" s="196">
        <v>0.115</v>
      </c>
      <c r="J449" s="196">
        <v>0.115</v>
      </c>
      <c r="K449" s="196">
        <v>0.115</v>
      </c>
      <c r="L449" s="196">
        <v>0.115</v>
      </c>
      <c r="M449" s="196">
        <v>0.115</v>
      </c>
      <c r="N449" s="196">
        <v>0.115</v>
      </c>
      <c r="O449" s="196">
        <v>0.115</v>
      </c>
      <c r="P449" s="196">
        <v>0.115</v>
      </c>
      <c r="Q449" s="196">
        <v>0.115</v>
      </c>
      <c r="R449" s="196">
        <v>0.115</v>
      </c>
      <c r="S449" s="196">
        <v>0.115</v>
      </c>
      <c r="T449" s="196">
        <v>0.115</v>
      </c>
      <c r="U449" s="196">
        <v>0.115</v>
      </c>
      <c r="V449" s="196">
        <v>0.115</v>
      </c>
      <c r="W449" s="196">
        <v>0.115</v>
      </c>
      <c r="X449" s="196">
        <v>0.115</v>
      </c>
      <c r="Y449" s="196">
        <v>0.115</v>
      </c>
      <c r="Z449" s="196">
        <v>0.115</v>
      </c>
    </row>
    <row r="450" spans="1:26" ht="12.75">
      <c r="A450" s="45" t="s">
        <v>427</v>
      </c>
      <c r="B450" s="196">
        <v>0.115</v>
      </c>
      <c r="C450" s="196">
        <v>0.115</v>
      </c>
      <c r="D450" s="196">
        <v>0.115</v>
      </c>
      <c r="E450" s="196">
        <v>0.115</v>
      </c>
      <c r="F450" s="196">
        <v>0.115</v>
      </c>
      <c r="G450" s="196">
        <v>0.115</v>
      </c>
      <c r="H450" s="196">
        <v>0.115</v>
      </c>
      <c r="I450" s="196">
        <v>0.115</v>
      </c>
      <c r="J450" s="196">
        <v>0.115</v>
      </c>
      <c r="K450" s="196">
        <v>0.115</v>
      </c>
      <c r="L450" s="196">
        <v>0.16</v>
      </c>
      <c r="M450" s="196">
        <v>0.16</v>
      </c>
      <c r="N450" s="196">
        <v>0.16</v>
      </c>
      <c r="O450" s="196">
        <v>0.16</v>
      </c>
      <c r="P450" s="196">
        <v>0.16</v>
      </c>
      <c r="Q450" s="196">
        <v>0.16</v>
      </c>
      <c r="R450" s="196">
        <v>0.16</v>
      </c>
      <c r="S450" s="196">
        <v>0.16</v>
      </c>
      <c r="T450" s="196">
        <v>0.16</v>
      </c>
      <c r="U450" s="196">
        <v>0.16</v>
      </c>
      <c r="V450" s="196">
        <v>0.16</v>
      </c>
      <c r="W450" s="196">
        <v>0.16</v>
      </c>
      <c r="X450" s="53">
        <v>0.14</v>
      </c>
      <c r="Y450" s="53">
        <v>0.14</v>
      </c>
      <c r="Z450" s="53">
        <v>0.14</v>
      </c>
    </row>
    <row r="452" ht="12.75">
      <c r="A452" t="s">
        <v>374</v>
      </c>
    </row>
    <row r="453" spans="2:26" ht="12.75">
      <c r="B453" s="61">
        <v>40603</v>
      </c>
      <c r="C453" s="61">
        <v>40634</v>
      </c>
      <c r="D453" s="61">
        <v>40664</v>
      </c>
      <c r="E453" s="61">
        <v>40695</v>
      </c>
      <c r="F453" s="61">
        <v>40725</v>
      </c>
      <c r="G453" s="61">
        <v>40756</v>
      </c>
      <c r="H453" s="61">
        <v>40787</v>
      </c>
      <c r="I453" s="61">
        <v>40817</v>
      </c>
      <c r="J453" s="61">
        <v>40848</v>
      </c>
      <c r="K453" s="61">
        <v>40878</v>
      </c>
      <c r="L453" s="61">
        <v>40909</v>
      </c>
      <c r="M453" s="61">
        <v>40940</v>
      </c>
      <c r="N453" s="61">
        <v>40969</v>
      </c>
      <c r="O453" s="61">
        <v>41000</v>
      </c>
      <c r="P453" s="61">
        <v>41030</v>
      </c>
      <c r="Q453" s="61">
        <v>41061</v>
      </c>
      <c r="R453" s="61">
        <v>41091</v>
      </c>
      <c r="S453" s="61">
        <v>41122</v>
      </c>
      <c r="T453" s="61">
        <v>41153</v>
      </c>
      <c r="U453" s="61">
        <v>41183</v>
      </c>
      <c r="V453" s="61">
        <v>41214</v>
      </c>
      <c r="W453" s="61">
        <v>41244</v>
      </c>
      <c r="X453" s="61">
        <v>41275</v>
      </c>
      <c r="Y453" s="61">
        <v>41306</v>
      </c>
      <c r="Z453" s="61">
        <v>41334</v>
      </c>
    </row>
    <row r="454" spans="1:26" ht="12.75">
      <c r="A454" s="45" t="s">
        <v>517</v>
      </c>
      <c r="B454" s="196">
        <v>0.21187045279046726</v>
      </c>
      <c r="C454" s="196">
        <v>0.2133133949656996</v>
      </c>
      <c r="D454" s="196">
        <v>0.21420691149835133</v>
      </c>
      <c r="E454" s="196">
        <v>0.21307691190415423</v>
      </c>
      <c r="F454" s="196">
        <v>0.21353913681112088</v>
      </c>
      <c r="G454" s="196">
        <v>0.21354729119909685</v>
      </c>
      <c r="H454" s="196">
        <v>0.2129393811691354</v>
      </c>
      <c r="I454" s="196">
        <v>0.2122389131574257</v>
      </c>
      <c r="J454" s="196">
        <v>0.21114289484100804</v>
      </c>
      <c r="K454" s="196">
        <v>0.2102612487476936</v>
      </c>
      <c r="L454" s="196">
        <v>0.20817027566455276</v>
      </c>
      <c r="M454" s="196">
        <v>0.20600826357587465</v>
      </c>
      <c r="N454" s="196">
        <v>0.2041545869253783</v>
      </c>
      <c r="O454" s="196">
        <v>0.20208778907422126</v>
      </c>
      <c r="P454" s="196">
        <v>0.19975501768713685</v>
      </c>
      <c r="Q454" s="196">
        <v>0.197462694768753</v>
      </c>
      <c r="R454" s="196">
        <v>0.1961721759437269</v>
      </c>
      <c r="S454" s="196">
        <v>0.1945629892747338</v>
      </c>
      <c r="T454" s="196">
        <v>0.19298921459366722</v>
      </c>
      <c r="U454" s="196">
        <v>0.1912687846838952</v>
      </c>
      <c r="V454" s="196">
        <v>0.1896194807201332</v>
      </c>
      <c r="W454" s="196">
        <v>0.18801274403397691</v>
      </c>
      <c r="X454" s="196">
        <v>0.18690399003500124</v>
      </c>
      <c r="Y454" s="196">
        <v>0.18639985603665923</v>
      </c>
      <c r="Z454" s="196">
        <v>0.18584563202885707</v>
      </c>
    </row>
    <row r="455" spans="1:26" ht="12.75">
      <c r="A455" s="45" t="s">
        <v>518</v>
      </c>
      <c r="B455" s="196">
        <v>0.206</v>
      </c>
      <c r="C455" s="196">
        <v>0.207</v>
      </c>
      <c r="D455" s="196">
        <v>0.208</v>
      </c>
      <c r="E455" s="196">
        <v>0.207</v>
      </c>
      <c r="F455" s="196">
        <v>0.20728244907180782</v>
      </c>
      <c r="G455" s="196">
        <v>0.2074939589145932</v>
      </c>
      <c r="H455" s="196">
        <v>0.20734480217824677</v>
      </c>
      <c r="I455" s="196">
        <v>0.20698155792116252</v>
      </c>
      <c r="J455" s="196">
        <v>0.20611175697914938</v>
      </c>
      <c r="K455" s="196">
        <v>0.20529808339827937</v>
      </c>
      <c r="L455" s="196">
        <v>0.2035028152503356</v>
      </c>
      <c r="M455" s="196">
        <v>0.20155654844078205</v>
      </c>
      <c r="N455" s="196">
        <v>0.1997023112942728</v>
      </c>
      <c r="O455" s="196">
        <v>0.19782721412771023</v>
      </c>
      <c r="P455" s="196">
        <v>0.19600721772181057</v>
      </c>
      <c r="Q455" s="196">
        <v>0.1938884330158613</v>
      </c>
      <c r="R455" s="196">
        <v>0.19242831060036517</v>
      </c>
      <c r="S455" s="196">
        <v>0.19082251347378737</v>
      </c>
      <c r="T455" s="196">
        <v>0.18916268048576662</v>
      </c>
      <c r="U455" s="196">
        <v>0.18720234330589622</v>
      </c>
      <c r="V455" s="196">
        <v>0.1851788823688505</v>
      </c>
      <c r="W455" s="196">
        <v>0.18323200455373959</v>
      </c>
      <c r="X455" s="196">
        <v>0.1819792973414429</v>
      </c>
      <c r="Y455" s="196">
        <v>0.18100896443646539</v>
      </c>
      <c r="Z455" s="196">
        <v>0.18027533611414454</v>
      </c>
    </row>
    <row r="456" spans="1:26" ht="12.75">
      <c r="A456" s="45" t="s">
        <v>519</v>
      </c>
      <c r="B456" s="196">
        <v>0.207</v>
      </c>
      <c r="C456" s="196">
        <v>0.209</v>
      </c>
      <c r="D456" s="196">
        <v>0.21</v>
      </c>
      <c r="E456" s="196">
        <v>0.209</v>
      </c>
      <c r="F456" s="196">
        <v>0.20925021950675807</v>
      </c>
      <c r="G456" s="196">
        <v>0.20959136060033406</v>
      </c>
      <c r="H456" s="196">
        <v>0.20927727556682468</v>
      </c>
      <c r="I456" s="196">
        <v>0.2088065457553568</v>
      </c>
      <c r="J456" s="196">
        <v>0.2079875783904904</v>
      </c>
      <c r="K456" s="196">
        <v>0.20758932749358938</v>
      </c>
      <c r="L456" s="196">
        <v>0.20598211677800496</v>
      </c>
      <c r="M456" s="196">
        <v>0.20389151615292575</v>
      </c>
      <c r="N456" s="196">
        <v>0.20230315759325998</v>
      </c>
      <c r="O456" s="196">
        <v>0.20023957500642148</v>
      </c>
      <c r="P456" s="196">
        <v>0.1978546807951237</v>
      </c>
      <c r="Q456" s="196">
        <v>0.19557932332922218</v>
      </c>
      <c r="R456" s="196">
        <v>0.19419160238101593</v>
      </c>
      <c r="S456" s="196">
        <v>0.1922186298497029</v>
      </c>
      <c r="T456" s="196">
        <v>0.19021439684654837</v>
      </c>
      <c r="U456" s="196">
        <v>0.1885692945293346</v>
      </c>
      <c r="V456" s="196">
        <v>0.18703712222273333</v>
      </c>
      <c r="W456" s="196">
        <v>0.18565007249879167</v>
      </c>
      <c r="X456" s="196">
        <v>0.1845580626130352</v>
      </c>
      <c r="Y456" s="196">
        <v>0.18458974303392897</v>
      </c>
      <c r="Z456" s="196">
        <v>0.1843259481066659</v>
      </c>
    </row>
    <row r="457" spans="1:26" ht="12.75">
      <c r="A457" s="45" t="s">
        <v>520</v>
      </c>
      <c r="B457" s="196">
        <v>0.231</v>
      </c>
      <c r="C457" s="196">
        <v>0.233</v>
      </c>
      <c r="D457" s="196">
        <v>0.234</v>
      </c>
      <c r="E457" s="196">
        <v>0.233</v>
      </c>
      <c r="F457" s="196">
        <v>0.23302634761958302</v>
      </c>
      <c r="G457" s="196">
        <v>0.23271478887716365</v>
      </c>
      <c r="H457" s="196">
        <v>0.23118902733507196</v>
      </c>
      <c r="I457" s="196">
        <v>0.22969439905434064</v>
      </c>
      <c r="J457" s="196">
        <v>0.22774990188933117</v>
      </c>
      <c r="K457" s="196">
        <v>0.2260426199503203</v>
      </c>
      <c r="L457" s="196">
        <v>0.22290275544654348</v>
      </c>
      <c r="M457" s="196">
        <v>0.2202407714469666</v>
      </c>
      <c r="N457" s="196">
        <v>0.2180015498598608</v>
      </c>
      <c r="O457" s="196">
        <v>0.21545656349897754</v>
      </c>
      <c r="P457" s="196">
        <v>0.21260763261401083</v>
      </c>
      <c r="Q457" s="196">
        <v>0.21038675986418107</v>
      </c>
      <c r="R457" s="196">
        <v>0.20953662402772147</v>
      </c>
      <c r="S457" s="196">
        <v>0.20799306234662435</v>
      </c>
      <c r="T457" s="196">
        <v>0.2068570837825464</v>
      </c>
      <c r="U457" s="196">
        <v>0.20574111463404732</v>
      </c>
      <c r="V457" s="196">
        <v>0.20471694983356495</v>
      </c>
      <c r="W457" s="196">
        <v>0.2036911615306468</v>
      </c>
      <c r="X457" s="196">
        <v>0.2028588695709853</v>
      </c>
      <c r="Y457" s="196">
        <v>0.2025756434515827</v>
      </c>
      <c r="Z457" s="196">
        <v>0.20250469218189202</v>
      </c>
    </row>
    <row r="458" spans="1:26" ht="12.75">
      <c r="A458" s="45" t="s">
        <v>521</v>
      </c>
      <c r="B458" s="196">
        <v>0.209</v>
      </c>
      <c r="C458" s="196">
        <v>0.212</v>
      </c>
      <c r="D458" s="196">
        <v>0.213</v>
      </c>
      <c r="E458" s="196">
        <v>0.213</v>
      </c>
      <c r="F458" s="196">
        <v>0.21289727816913054</v>
      </c>
      <c r="G458" s="196">
        <v>0.2127223746446351</v>
      </c>
      <c r="H458" s="196">
        <v>0.21206598768218887</v>
      </c>
      <c r="I458" s="196">
        <v>0.21163878432723393</v>
      </c>
      <c r="J458" s="196">
        <v>0.21067444925312945</v>
      </c>
      <c r="K458" s="196">
        <v>0.20984678515726</v>
      </c>
      <c r="L458" s="196">
        <v>0.20814231695890778</v>
      </c>
      <c r="M458" s="196">
        <v>0.2066604210340583</v>
      </c>
      <c r="N458" s="196">
        <v>0.20519254166789458</v>
      </c>
      <c r="O458" s="196">
        <v>0.2033042912709105</v>
      </c>
      <c r="P458" s="196">
        <v>0.20088203053247727</v>
      </c>
      <c r="Q458" s="196">
        <v>0.19872460329230313</v>
      </c>
      <c r="R458" s="196">
        <v>0.19751085456992204</v>
      </c>
      <c r="S458" s="196">
        <v>0.19601802075937383</v>
      </c>
      <c r="T458" s="196">
        <v>0.19520815145649084</v>
      </c>
      <c r="U458" s="196">
        <v>0.1941256376719559</v>
      </c>
      <c r="V458" s="196">
        <v>0.19351081391353897</v>
      </c>
      <c r="W458" s="196">
        <v>0.19244460952269662</v>
      </c>
      <c r="X458" s="196">
        <v>0.19181470654373736</v>
      </c>
      <c r="Y458" s="196">
        <v>0.19169714112954994</v>
      </c>
      <c r="Z458" s="196">
        <v>0.19118156332453826</v>
      </c>
    </row>
    <row r="459" spans="1:26" ht="12.75">
      <c r="A459" t="s">
        <v>522</v>
      </c>
      <c r="B459" s="196">
        <v>0.216</v>
      </c>
      <c r="C459" s="196">
        <v>0.218</v>
      </c>
      <c r="D459" s="196">
        <v>0.219</v>
      </c>
      <c r="E459" s="196">
        <v>0.218</v>
      </c>
      <c r="F459" s="196">
        <v>0.21849321526221507</v>
      </c>
      <c r="G459" s="196">
        <v>0.21804233867285247</v>
      </c>
      <c r="H459" s="196">
        <v>0.21693035994316298</v>
      </c>
      <c r="I459" s="196">
        <v>0.21574022910926263</v>
      </c>
      <c r="J459" s="196">
        <v>0.21454294404119942</v>
      </c>
      <c r="K459" s="196">
        <v>0.21367299780195007</v>
      </c>
      <c r="L459" s="196">
        <v>0.21090998505740605</v>
      </c>
      <c r="M459" s="196">
        <v>0.20802670741885448</v>
      </c>
      <c r="N459" s="196">
        <v>0.20583879029572846</v>
      </c>
      <c r="O459" s="196">
        <v>0.20365297505388408</v>
      </c>
      <c r="P459" s="196">
        <v>0.20078268077805408</v>
      </c>
      <c r="Q459" s="196">
        <v>0.1978562894163957</v>
      </c>
      <c r="R459" s="196">
        <v>0.1966151968546512</v>
      </c>
      <c r="S459" s="196">
        <v>0.19542019446060882</v>
      </c>
      <c r="T459" s="196">
        <v>0.19363270829008772</v>
      </c>
      <c r="U459" s="196">
        <v>0.1912240255630272</v>
      </c>
      <c r="V459" s="196">
        <v>0.18865774814282382</v>
      </c>
      <c r="W459" s="196">
        <v>0.18637598235475625</v>
      </c>
      <c r="X459" s="196">
        <v>0.18480984697880248</v>
      </c>
      <c r="Y459" s="196">
        <v>0.18398213412299094</v>
      </c>
      <c r="Z459" s="196">
        <v>0.18284034165323632</v>
      </c>
    </row>
    <row r="460" spans="1:14" ht="12.75">
      <c r="A460" s="45"/>
      <c r="B460" s="196"/>
      <c r="C460" s="196"/>
      <c r="D460" s="196"/>
      <c r="E460" s="196"/>
      <c r="F460" s="196"/>
      <c r="G460" s="196"/>
      <c r="H460" s="196"/>
      <c r="I460" s="196"/>
      <c r="J460" s="196"/>
      <c r="K460" s="196"/>
      <c r="L460" s="196"/>
      <c r="M460" s="196"/>
      <c r="N460" s="196"/>
    </row>
    <row r="461" spans="1:14" ht="12.75">
      <c r="A461" s="45"/>
      <c r="B461" s="196"/>
      <c r="C461" s="196"/>
      <c r="D461" s="196"/>
      <c r="E461" s="196"/>
      <c r="F461" s="196"/>
      <c r="G461" s="196"/>
      <c r="H461" s="196"/>
      <c r="I461" s="196"/>
      <c r="J461" s="196"/>
      <c r="K461" s="196"/>
      <c r="L461" s="196"/>
      <c r="M461" s="196"/>
      <c r="N461" s="196"/>
    </row>
    <row r="462" spans="1:26" ht="12.75">
      <c r="A462" s="45" t="s">
        <v>426</v>
      </c>
      <c r="B462" s="196">
        <v>0.18</v>
      </c>
      <c r="C462" s="196">
        <v>0.18</v>
      </c>
      <c r="D462" s="196">
        <v>0.18</v>
      </c>
      <c r="E462" s="196">
        <v>0.18</v>
      </c>
      <c r="F462" s="196">
        <v>0.18</v>
      </c>
      <c r="G462" s="196">
        <v>0.18</v>
      </c>
      <c r="H462" s="196">
        <v>0.18</v>
      </c>
      <c r="I462" s="196">
        <v>0.18</v>
      </c>
      <c r="J462" s="196">
        <v>0.18</v>
      </c>
      <c r="K462" s="196">
        <v>0.18</v>
      </c>
      <c r="L462" s="196">
        <v>0.18</v>
      </c>
      <c r="M462" s="196">
        <v>0.18</v>
      </c>
      <c r="N462" s="196">
        <v>0.18</v>
      </c>
      <c r="O462" s="196">
        <v>0.18</v>
      </c>
      <c r="P462" s="196">
        <v>0.18</v>
      </c>
      <c r="Q462" s="196">
        <v>0.18</v>
      </c>
      <c r="R462" s="196">
        <v>0.18</v>
      </c>
      <c r="S462" s="196">
        <v>0.18</v>
      </c>
      <c r="T462" s="196">
        <v>0.18</v>
      </c>
      <c r="U462" s="196">
        <v>0.18</v>
      </c>
      <c r="V462" s="196">
        <v>0.18</v>
      </c>
      <c r="W462" s="196">
        <v>0.18</v>
      </c>
      <c r="X462" s="196">
        <v>0.18</v>
      </c>
      <c r="Y462" s="196">
        <v>0.18</v>
      </c>
      <c r="Z462" s="196">
        <v>0.18</v>
      </c>
    </row>
    <row r="463" spans="1:26" ht="12.75">
      <c r="A463" s="45" t="s">
        <v>427</v>
      </c>
      <c r="B463" s="196">
        <v>0.18</v>
      </c>
      <c r="C463" s="196">
        <v>0.18</v>
      </c>
      <c r="D463" s="196">
        <v>0.18</v>
      </c>
      <c r="E463" s="196">
        <v>0.18</v>
      </c>
      <c r="F463" s="196">
        <v>0.18</v>
      </c>
      <c r="G463" s="196">
        <v>0.18</v>
      </c>
      <c r="H463" s="196">
        <v>0.18</v>
      </c>
      <c r="I463" s="196">
        <v>0.18</v>
      </c>
      <c r="J463" s="196">
        <v>0.18</v>
      </c>
      <c r="K463" s="196">
        <v>0.18</v>
      </c>
      <c r="L463" s="196">
        <v>0.21</v>
      </c>
      <c r="M463" s="196">
        <v>0.21</v>
      </c>
      <c r="N463" s="196">
        <v>0.21</v>
      </c>
      <c r="O463" s="196">
        <v>0.21</v>
      </c>
      <c r="P463" s="196">
        <v>0.21</v>
      </c>
      <c r="Q463" s="196">
        <v>0.21</v>
      </c>
      <c r="R463" s="196">
        <v>0.21</v>
      </c>
      <c r="S463" s="196">
        <v>0.21</v>
      </c>
      <c r="T463" s="196">
        <v>0.21</v>
      </c>
      <c r="U463" s="196">
        <v>0.21</v>
      </c>
      <c r="V463" s="196">
        <v>0.21</v>
      </c>
      <c r="W463" s="196">
        <v>0.21</v>
      </c>
      <c r="X463" s="53">
        <v>0.19</v>
      </c>
      <c r="Y463" s="53">
        <v>0.19</v>
      </c>
      <c r="Z463" s="53">
        <v>0.19</v>
      </c>
    </row>
    <row r="465" ht="12.75">
      <c r="A465" t="s">
        <v>377</v>
      </c>
    </row>
    <row r="466" spans="2:26" ht="12.75">
      <c r="B466" s="61">
        <v>40603</v>
      </c>
      <c r="C466" s="61">
        <v>40634</v>
      </c>
      <c r="D466" s="61">
        <v>40664</v>
      </c>
      <c r="E466" s="61">
        <v>40695</v>
      </c>
      <c r="F466" s="61">
        <v>40725</v>
      </c>
      <c r="G466" s="61">
        <v>40756</v>
      </c>
      <c r="H466" s="61">
        <v>40787</v>
      </c>
      <c r="I466" s="61">
        <v>40817</v>
      </c>
      <c r="J466" s="61">
        <v>40848</v>
      </c>
      <c r="K466" s="61">
        <v>40878</v>
      </c>
      <c r="L466" s="61">
        <v>40909</v>
      </c>
      <c r="M466" s="61">
        <v>40940</v>
      </c>
      <c r="N466" s="61">
        <v>40969</v>
      </c>
      <c r="O466" s="61">
        <v>41000</v>
      </c>
      <c r="P466" s="61">
        <v>41030</v>
      </c>
      <c r="Q466" s="61">
        <v>41061</v>
      </c>
      <c r="R466" s="61">
        <v>41091</v>
      </c>
      <c r="S466" s="61">
        <v>41122</v>
      </c>
      <c r="T466" s="61">
        <v>41153</v>
      </c>
      <c r="U466" s="61">
        <v>41183</v>
      </c>
      <c r="V466" s="61">
        <v>41214</v>
      </c>
      <c r="W466" s="61">
        <v>41244</v>
      </c>
      <c r="X466" s="61">
        <v>41275</v>
      </c>
      <c r="Y466" s="61">
        <v>41306</v>
      </c>
      <c r="Z466" s="61">
        <v>41334</v>
      </c>
    </row>
    <row r="467" spans="1:26" ht="12.75">
      <c r="A467" s="307" t="s">
        <v>517</v>
      </c>
      <c r="B467" s="196">
        <v>0.4568895230330208</v>
      </c>
      <c r="C467" s="196">
        <v>0.452128764278297</v>
      </c>
      <c r="D467" s="196">
        <v>0.45721952729899884</v>
      </c>
      <c r="E467" s="196">
        <v>0.4556106829937718</v>
      </c>
      <c r="F467" s="196">
        <v>0.4699196551048403</v>
      </c>
      <c r="G467" s="196">
        <v>0.474040847489979</v>
      </c>
      <c r="H467" s="196">
        <v>0.4800516077808654</v>
      </c>
      <c r="I467" s="196">
        <v>0.48115627466456196</v>
      </c>
      <c r="J467" s="196">
        <v>0.47678536297462126</v>
      </c>
      <c r="K467" s="196">
        <v>0.48339299920445505</v>
      </c>
      <c r="L467" s="196">
        <v>0.4982605768151723</v>
      </c>
      <c r="M467" s="196">
        <v>0.5198255352894529</v>
      </c>
      <c r="N467" s="196">
        <v>0.5223397635345364</v>
      </c>
      <c r="O467" s="196">
        <v>0.5203824861600402</v>
      </c>
      <c r="P467" s="196">
        <v>0.5163974547234459</v>
      </c>
      <c r="Q467" s="196">
        <v>0.523088023088023</v>
      </c>
      <c r="R467" s="196">
        <v>0.5242504409171076</v>
      </c>
      <c r="S467" s="196">
        <v>0.5211578019394651</v>
      </c>
      <c r="T467" s="196">
        <v>0.5243501643262624</v>
      </c>
      <c r="U467" s="196">
        <v>0.517193947730399</v>
      </c>
      <c r="V467" s="196">
        <v>0.5252726993393763</v>
      </c>
      <c r="W467" s="196">
        <v>0.5277087293463957</v>
      </c>
      <c r="X467" s="196">
        <v>0.531715388858246</v>
      </c>
      <c r="Y467" s="196">
        <v>0.532672191278359</v>
      </c>
      <c r="Z467" s="196">
        <v>0.5320863309352518</v>
      </c>
    </row>
    <row r="468" spans="1:26" ht="12.75">
      <c r="A468" s="45" t="s">
        <v>518</v>
      </c>
      <c r="B468" s="196">
        <v>0.487</v>
      </c>
      <c r="C468" s="196">
        <v>0.484</v>
      </c>
      <c r="D468" s="196">
        <v>0.489</v>
      </c>
      <c r="E468" s="196">
        <v>0.499</v>
      </c>
      <c r="F468" s="196">
        <v>0.4338235294117647</v>
      </c>
      <c r="G468" s="196">
        <v>0.4405244338498212</v>
      </c>
      <c r="H468" s="196">
        <v>0.4354916067146283</v>
      </c>
      <c r="I468" s="196">
        <v>0.4416570771001151</v>
      </c>
      <c r="J468" s="196">
        <v>0.4385161438058163</v>
      </c>
      <c r="K468" s="196">
        <v>0.44732614184071606</v>
      </c>
      <c r="L468" s="196">
        <v>0.477299880525687</v>
      </c>
      <c r="M468" s="196">
        <v>0.48731642189586116</v>
      </c>
      <c r="N468" s="196">
        <v>0.49208320397392113</v>
      </c>
      <c r="O468" s="196">
        <v>0.49279077218840117</v>
      </c>
      <c r="P468" s="196">
        <v>0.4863438857852266</v>
      </c>
      <c r="Q468" s="196">
        <v>0.4868673926969891</v>
      </c>
      <c r="R468" s="196">
        <v>0.48404785643070786</v>
      </c>
      <c r="S468" s="196">
        <v>0.4817480719794344</v>
      </c>
      <c r="T468" s="196">
        <v>0.48962213943587013</v>
      </c>
      <c r="U468" s="196">
        <v>0.46225895316804405</v>
      </c>
      <c r="V468" s="196">
        <v>0.4732604945370903</v>
      </c>
      <c r="W468" s="196">
        <v>0.46605818596691384</v>
      </c>
      <c r="X468" s="196">
        <v>0.46917982679572084</v>
      </c>
      <c r="Y468" s="196">
        <v>0.4687343671835918</v>
      </c>
      <c r="Z468" s="196">
        <v>0.46119486320491343</v>
      </c>
    </row>
    <row r="469" spans="1:26" ht="12.75">
      <c r="A469" s="45" t="s">
        <v>519</v>
      </c>
      <c r="B469" s="196">
        <v>0.537</v>
      </c>
      <c r="C469" s="196">
        <v>0.545</v>
      </c>
      <c r="D469" s="196">
        <v>0.547</v>
      </c>
      <c r="E469" s="196">
        <v>0.548</v>
      </c>
      <c r="F469" s="196">
        <v>0.532952776336274</v>
      </c>
      <c r="G469" s="196">
        <v>0.536692759295499</v>
      </c>
      <c r="H469" s="196">
        <v>0.5551411827384124</v>
      </c>
      <c r="I469" s="196">
        <v>0.5455607476635514</v>
      </c>
      <c r="J469" s="196">
        <v>0.5401502021952629</v>
      </c>
      <c r="K469" s="196">
        <v>0.5371562317144529</v>
      </c>
      <c r="L469" s="196">
        <v>0.5335797905113987</v>
      </c>
      <c r="M469" s="196">
        <v>0.5629949604031678</v>
      </c>
      <c r="N469" s="196">
        <v>0.5600277585010409</v>
      </c>
      <c r="O469" s="196">
        <v>0.5581555402615279</v>
      </c>
      <c r="P469" s="196">
        <v>0.5569536423841059</v>
      </c>
      <c r="Q469" s="196">
        <v>0.5649100257069408</v>
      </c>
      <c r="R469" s="196">
        <v>0.5594555873925502</v>
      </c>
      <c r="S469" s="196">
        <v>0.5500327011118378</v>
      </c>
      <c r="T469" s="196">
        <v>0.5482825664290344</v>
      </c>
      <c r="U469" s="196">
        <v>0.5371069182389937</v>
      </c>
      <c r="V469" s="196">
        <v>0.5426309378806333</v>
      </c>
      <c r="W469" s="196">
        <v>0.5498666666666666</v>
      </c>
      <c r="X469" s="196">
        <v>0.5591341077085533</v>
      </c>
      <c r="Y469" s="196">
        <v>0.5573770491803278</v>
      </c>
      <c r="Z469" s="196">
        <v>0.5610151187904968</v>
      </c>
    </row>
    <row r="470" spans="1:26" ht="12.75">
      <c r="A470" s="45" t="s">
        <v>520</v>
      </c>
      <c r="B470" s="196">
        <v>0.436</v>
      </c>
      <c r="C470" s="196">
        <v>0.429</v>
      </c>
      <c r="D470" s="196">
        <v>0.436</v>
      </c>
      <c r="E470" s="196">
        <v>0.416</v>
      </c>
      <c r="F470" s="196">
        <v>0.5349620893007582</v>
      </c>
      <c r="G470" s="196">
        <v>0.5294599018003273</v>
      </c>
      <c r="H470" s="196">
        <v>0.5443371378402108</v>
      </c>
      <c r="I470" s="196">
        <v>0.5371383893666928</v>
      </c>
      <c r="J470" s="196">
        <v>0.5321100917431193</v>
      </c>
      <c r="K470" s="196">
        <v>0.53198127925117</v>
      </c>
      <c r="L470" s="196">
        <v>0.531733746130031</v>
      </c>
      <c r="M470" s="196">
        <v>0.554368932038835</v>
      </c>
      <c r="N470" s="196">
        <v>0.5480591497227357</v>
      </c>
      <c r="O470" s="196">
        <v>0.5415162454873647</v>
      </c>
      <c r="P470" s="196">
        <v>0.531786941580756</v>
      </c>
      <c r="Q470" s="196">
        <v>0.5384615384615384</v>
      </c>
      <c r="R470" s="196">
        <v>0.5479041916167665</v>
      </c>
      <c r="S470" s="196">
        <v>0.543247344461305</v>
      </c>
      <c r="T470" s="196">
        <v>0.5337995337995338</v>
      </c>
      <c r="U470" s="196">
        <v>0.5447019867549668</v>
      </c>
      <c r="V470" s="196">
        <v>0.543424317617866</v>
      </c>
      <c r="W470" s="196">
        <v>0.5455207574654042</v>
      </c>
      <c r="X470" s="196">
        <v>0.5477386934673367</v>
      </c>
      <c r="Y470" s="196">
        <v>0.5568773234200743</v>
      </c>
      <c r="Z470" s="196">
        <v>0.5636758321273516</v>
      </c>
    </row>
    <row r="471" spans="1:26" ht="12.75">
      <c r="A471" s="45" t="s">
        <v>521</v>
      </c>
      <c r="B471" s="196">
        <v>0.476</v>
      </c>
      <c r="C471" s="196">
        <v>0.463</v>
      </c>
      <c r="D471" s="196">
        <v>0.472</v>
      </c>
      <c r="E471" s="196">
        <v>0.467</v>
      </c>
      <c r="F471" s="196">
        <v>0.43964978111319575</v>
      </c>
      <c r="G471" s="196">
        <v>0.44290865384615385</v>
      </c>
      <c r="H471" s="196">
        <v>0.4607712765957447</v>
      </c>
      <c r="I471" s="196">
        <v>0.46317186463171867</v>
      </c>
      <c r="J471" s="196">
        <v>0.4490358126721763</v>
      </c>
      <c r="K471" s="196">
        <v>0.4576894775570272</v>
      </c>
      <c r="L471" s="196">
        <v>0.4472049689440994</v>
      </c>
      <c r="M471" s="196">
        <v>0.4855721393034826</v>
      </c>
      <c r="N471" s="196">
        <v>0.48380765456329733</v>
      </c>
      <c r="O471" s="196">
        <v>0.4798728813559322</v>
      </c>
      <c r="P471" s="196">
        <v>0.4893842887473461</v>
      </c>
      <c r="Q471" s="196">
        <v>0.5010638297872341</v>
      </c>
      <c r="R471" s="196">
        <v>0.4688195991091314</v>
      </c>
      <c r="S471" s="196">
        <v>0.477116704805492</v>
      </c>
      <c r="T471" s="196">
        <v>0.4893867924528302</v>
      </c>
      <c r="U471" s="196">
        <v>0.48675914249684743</v>
      </c>
      <c r="V471" s="196">
        <v>0.5081351689612015</v>
      </c>
      <c r="W471" s="196">
        <v>0.5108005082592122</v>
      </c>
      <c r="X471" s="196">
        <v>0.5303197353914002</v>
      </c>
      <c r="Y471" s="196">
        <v>0.5247524752475248</v>
      </c>
      <c r="Z471" s="196">
        <v>0.5265306122448979</v>
      </c>
    </row>
    <row r="472" spans="1:26" ht="12.75">
      <c r="A472" t="s">
        <v>522</v>
      </c>
      <c r="B472" s="196">
        <v>0.36</v>
      </c>
      <c r="C472" s="196">
        <v>0.341</v>
      </c>
      <c r="D472" s="196">
        <v>0.362</v>
      </c>
      <c r="E472" s="196">
        <v>0.361</v>
      </c>
      <c r="F472" s="196">
        <v>0.4670446491849752</v>
      </c>
      <c r="G472" s="196">
        <v>0.4703703703703704</v>
      </c>
      <c r="H472" s="196">
        <v>0.4793926247288503</v>
      </c>
      <c r="I472" s="196">
        <v>0.4930232558139535</v>
      </c>
      <c r="J472" s="196">
        <v>0.4950191570881226</v>
      </c>
      <c r="K472" s="196">
        <v>0.5104011887072808</v>
      </c>
      <c r="L472" s="196">
        <v>0.5232129697862933</v>
      </c>
      <c r="M472" s="196">
        <v>0.5503062117235346</v>
      </c>
      <c r="N472" s="196">
        <v>0.5642237982663515</v>
      </c>
      <c r="O472" s="196">
        <v>0.55420773313116</v>
      </c>
      <c r="P472" s="196">
        <v>0.5477084898572502</v>
      </c>
      <c r="Q472" s="196">
        <v>0.5578947368421052</v>
      </c>
      <c r="R472" s="196">
        <v>0.5664095972579263</v>
      </c>
      <c r="S472" s="196">
        <v>0.5578947368421052</v>
      </c>
      <c r="T472" s="196">
        <v>0.5646437994722955</v>
      </c>
      <c r="U472" s="196">
        <v>0.5690413368513633</v>
      </c>
      <c r="V472" s="196">
        <v>0.5732142857142857</v>
      </c>
      <c r="W472" s="196">
        <v>0.5803996194100857</v>
      </c>
      <c r="X472" s="196">
        <v>0.5771689497716895</v>
      </c>
      <c r="Y472" s="196">
        <v>0.5833333333333334</v>
      </c>
      <c r="Z472" s="196">
        <v>0.5693121693121693</v>
      </c>
    </row>
    <row r="473" spans="1:26" ht="12.75">
      <c r="A473" s="45" t="s">
        <v>426</v>
      </c>
      <c r="B473" s="53">
        <v>0.41</v>
      </c>
      <c r="C473" s="53">
        <v>0.41</v>
      </c>
      <c r="D473" s="53">
        <v>0.41</v>
      </c>
      <c r="E473" s="53">
        <v>0.41</v>
      </c>
      <c r="F473" s="53">
        <v>0.41</v>
      </c>
      <c r="G473" s="53">
        <v>0.41</v>
      </c>
      <c r="H473" s="53">
        <v>0.41</v>
      </c>
      <c r="I473" s="53">
        <v>0.41</v>
      </c>
      <c r="J473" s="53">
        <v>0.41</v>
      </c>
      <c r="K473" s="53">
        <v>0.41</v>
      </c>
      <c r="L473" s="53">
        <v>0.41</v>
      </c>
      <c r="M473" s="53">
        <v>0.41</v>
      </c>
      <c r="N473" s="53">
        <v>0.41</v>
      </c>
      <c r="O473" s="53">
        <v>0.41</v>
      </c>
      <c r="P473" s="53">
        <v>0.41</v>
      </c>
      <c r="Q473" s="53">
        <v>0.41</v>
      </c>
      <c r="R473" s="53">
        <v>0.41</v>
      </c>
      <c r="S473" s="53">
        <v>0.41</v>
      </c>
      <c r="T473" s="53">
        <v>0.41</v>
      </c>
      <c r="U473" s="53">
        <v>0.41</v>
      </c>
      <c r="V473" s="53">
        <v>0.41</v>
      </c>
      <c r="W473" s="53">
        <v>0.41</v>
      </c>
      <c r="X473" s="53">
        <v>0.41</v>
      </c>
      <c r="Y473" s="53">
        <v>0.41</v>
      </c>
      <c r="Z473" s="53">
        <v>0.41</v>
      </c>
    </row>
    <row r="474" spans="1:26" ht="12.75">
      <c r="A474" s="45" t="s">
        <v>427</v>
      </c>
      <c r="B474" s="53">
        <v>0.41</v>
      </c>
      <c r="C474" s="53">
        <v>0.41</v>
      </c>
      <c r="D474" s="53">
        <v>0.41</v>
      </c>
      <c r="E474" s="53">
        <v>0.41</v>
      </c>
      <c r="F474" s="53">
        <v>0.41</v>
      </c>
      <c r="G474" s="53">
        <v>0.41</v>
      </c>
      <c r="H474" s="53">
        <v>0.41</v>
      </c>
      <c r="I474" s="53">
        <v>0.41</v>
      </c>
      <c r="J474" s="53">
        <v>0.41</v>
      </c>
      <c r="K474" s="53">
        <v>0.41</v>
      </c>
      <c r="L474" s="53">
        <v>0.43</v>
      </c>
      <c r="M474" s="53">
        <v>0.43</v>
      </c>
      <c r="N474" s="53">
        <v>0.43</v>
      </c>
      <c r="O474" s="53">
        <v>0.43</v>
      </c>
      <c r="P474" s="53">
        <v>0.43</v>
      </c>
      <c r="Q474" s="53">
        <v>0.43</v>
      </c>
      <c r="R474" s="53">
        <v>0.43</v>
      </c>
      <c r="S474" s="53">
        <v>0.43</v>
      </c>
      <c r="T474" s="53">
        <v>0.43</v>
      </c>
      <c r="U474" s="53">
        <v>0.43</v>
      </c>
      <c r="V474" s="53">
        <v>0.43</v>
      </c>
      <c r="W474" s="53">
        <v>0.43</v>
      </c>
      <c r="X474" s="53">
        <v>0.41</v>
      </c>
      <c r="Y474" s="53">
        <v>0.41</v>
      </c>
      <c r="Z474" s="53">
        <v>0.41</v>
      </c>
    </row>
    <row r="476" ht="12.75">
      <c r="A476" t="s">
        <v>378</v>
      </c>
    </row>
    <row r="477" spans="1:26" ht="12.75">
      <c r="A477" s="45" t="s">
        <v>517</v>
      </c>
      <c r="C477" s="196">
        <v>0.625744408663814</v>
      </c>
      <c r="D477" s="196">
        <v>0.6304491851066649</v>
      </c>
      <c r="E477" s="196">
        <v>0.6346418274561987</v>
      </c>
      <c r="F477" s="196">
        <v>0.6354688618468146</v>
      </c>
      <c r="G477" s="196">
        <v>0.6381350653972774</v>
      </c>
      <c r="H477" s="196">
        <v>0.6531444811147782</v>
      </c>
      <c r="I477" s="196">
        <v>0.6567406103829945</v>
      </c>
      <c r="J477" s="196">
        <v>0.6568743727762065</v>
      </c>
      <c r="K477" s="196">
        <v>0.6577165753235389</v>
      </c>
      <c r="L477" s="196">
        <v>0.6560887988209285</v>
      </c>
      <c r="M477" s="196">
        <v>0.6577564752511752</v>
      </c>
      <c r="N477" s="196">
        <v>0.6629847349957334</v>
      </c>
      <c r="O477" s="196">
        <v>0.6636693255982596</v>
      </c>
      <c r="P477" s="196">
        <v>0.6623477837311251</v>
      </c>
      <c r="Q477" s="196">
        <v>0.6649972454550007</v>
      </c>
      <c r="R477" s="196">
        <v>0.6650027731558513</v>
      </c>
      <c r="S477" s="196">
        <v>0.6634223399918467</v>
      </c>
      <c r="T477" s="196">
        <v>0.6575094417714316</v>
      </c>
      <c r="U477" s="196">
        <v>0.6540554821664465</v>
      </c>
      <c r="V477" s="196">
        <v>0.6526577985054852</v>
      </c>
      <c r="W477" s="196">
        <v>0.6512979052289324</v>
      </c>
      <c r="X477" s="196">
        <v>0.6545922643994732</v>
      </c>
      <c r="Y477" s="196">
        <v>0.6519068624713831</v>
      </c>
      <c r="Z477" s="196">
        <v>0.651</v>
      </c>
    </row>
    <row r="478" spans="1:26" ht="12.75">
      <c r="A478" s="45" t="s">
        <v>518</v>
      </c>
      <c r="C478" s="196">
        <v>0.649</v>
      </c>
      <c r="D478" s="196">
        <v>0.6540739228098836</v>
      </c>
      <c r="E478" s="196">
        <v>0.6566740935790966</v>
      </c>
      <c r="F478" s="196">
        <v>0.661513425549227</v>
      </c>
      <c r="G478" s="196">
        <v>0.6598287193786099</v>
      </c>
      <c r="H478" s="196">
        <v>0.6716208073910424</v>
      </c>
      <c r="I478" s="196">
        <v>0.6791954490044697</v>
      </c>
      <c r="J478" s="196">
        <v>0.6736426456071076</v>
      </c>
      <c r="K478" s="196">
        <v>0.6729174891433083</v>
      </c>
      <c r="L478" s="196">
        <v>0.6689451320894144</v>
      </c>
      <c r="M478" s="196">
        <v>0.6706937580084202</v>
      </c>
      <c r="N478" s="196">
        <v>0.6744490100859171</v>
      </c>
      <c r="O478" s="196">
        <v>0.6767072029934518</v>
      </c>
      <c r="P478" s="196">
        <v>0.6776501600451892</v>
      </c>
      <c r="Q478" s="196">
        <v>0.6742467310972143</v>
      </c>
      <c r="R478" s="196">
        <v>0.6724071947952545</v>
      </c>
      <c r="S478" s="196">
        <v>0.6693704132869834</v>
      </c>
      <c r="T478" s="196">
        <v>0.6615294576667967</v>
      </c>
      <c r="U478" s="196">
        <v>0.6575528407989141</v>
      </c>
      <c r="V478" s="196">
        <v>0.6591582691167753</v>
      </c>
      <c r="W478" s="196">
        <v>0.6490234375</v>
      </c>
      <c r="X478" s="196">
        <v>0.6483212919677008</v>
      </c>
      <c r="Y478" s="196">
        <v>0.6546126977604274</v>
      </c>
      <c r="Z478" s="196">
        <v>0.654</v>
      </c>
    </row>
    <row r="479" spans="1:26" ht="12.75">
      <c r="A479" s="45" t="s">
        <v>519</v>
      </c>
      <c r="C479" s="196">
        <v>0.635</v>
      </c>
      <c r="D479" s="196">
        <v>0.634780827529701</v>
      </c>
      <c r="E479" s="196">
        <v>0.6343375980189847</v>
      </c>
      <c r="F479" s="196">
        <v>0.6382571732199788</v>
      </c>
      <c r="G479" s="196">
        <v>0.6459119496855346</v>
      </c>
      <c r="H479" s="196">
        <v>0.6541916167664671</v>
      </c>
      <c r="I479" s="196">
        <v>0.6574777512481007</v>
      </c>
      <c r="J479" s="196">
        <v>0.6616979909267661</v>
      </c>
      <c r="K479" s="196">
        <v>0.6601622451216839</v>
      </c>
      <c r="L479" s="196">
        <v>0.6569976709718399</v>
      </c>
      <c r="M479" s="196">
        <v>0.660333048676345</v>
      </c>
      <c r="N479" s="196">
        <v>0.6713937513848881</v>
      </c>
      <c r="O479" s="196">
        <v>0.6723189734188818</v>
      </c>
      <c r="P479" s="196">
        <v>0.671634839310666</v>
      </c>
      <c r="Q479" s="196">
        <v>0.6793023255813954</v>
      </c>
      <c r="R479" s="196">
        <v>0.68274231678487</v>
      </c>
      <c r="S479" s="196">
        <v>0.6802141640301776</v>
      </c>
      <c r="T479" s="196">
        <v>0.6770655617840604</v>
      </c>
      <c r="U479" s="196">
        <v>0.6725131545978451</v>
      </c>
      <c r="V479" s="196">
        <v>0.6723049734915425</v>
      </c>
      <c r="W479" s="196">
        <v>0.6783743100852986</v>
      </c>
      <c r="X479" s="196">
        <v>0.6775189447095145</v>
      </c>
      <c r="Y479" s="196">
        <v>0.6696288552012546</v>
      </c>
      <c r="Z479" s="196">
        <v>0.669</v>
      </c>
    </row>
    <row r="480" spans="1:26" ht="12.75">
      <c r="A480" s="45" t="s">
        <v>520</v>
      </c>
      <c r="C480" s="196">
        <v>0.594</v>
      </c>
      <c r="D480" s="196">
        <v>0.599023840810963</v>
      </c>
      <c r="E480" s="196">
        <v>0.6067523498944946</v>
      </c>
      <c r="F480" s="196">
        <v>0.6064975009611688</v>
      </c>
      <c r="G480" s="196">
        <v>0.6080843585237259</v>
      </c>
      <c r="H480" s="196">
        <v>0.6544148711449091</v>
      </c>
      <c r="I480" s="196">
        <v>0.6529612270984235</v>
      </c>
      <c r="J480" s="196">
        <v>0.654964686331533</v>
      </c>
      <c r="K480" s="196">
        <v>0.6556025369978858</v>
      </c>
      <c r="L480" s="196">
        <v>0.6551214361140444</v>
      </c>
      <c r="M480" s="196">
        <v>0.6548407779440051</v>
      </c>
      <c r="N480" s="196">
        <v>0.6550257443474368</v>
      </c>
      <c r="O480" s="196">
        <v>0.6523733088741115</v>
      </c>
      <c r="P480" s="196">
        <v>0.6510658016682113</v>
      </c>
      <c r="Q480" s="196">
        <v>0.6615550174872209</v>
      </c>
      <c r="R480" s="196">
        <v>0.6632625638269283</v>
      </c>
      <c r="S480" s="196">
        <v>0.6679245283018868</v>
      </c>
      <c r="T480" s="196">
        <v>0.6587279349957972</v>
      </c>
      <c r="U480" s="196">
        <v>0.6563593932322054</v>
      </c>
      <c r="V480" s="196">
        <v>0.6527737855705662</v>
      </c>
      <c r="W480" s="196">
        <v>0.6488822652757079</v>
      </c>
      <c r="X480" s="196">
        <v>0.6695712791913558</v>
      </c>
      <c r="Y480" s="196">
        <v>0.6510531279471864</v>
      </c>
      <c r="Z480" s="196">
        <v>0.651</v>
      </c>
    </row>
    <row r="481" spans="1:26" ht="12.75">
      <c r="A481" s="45" t="s">
        <v>521</v>
      </c>
      <c r="C481" s="196">
        <v>0.621</v>
      </c>
      <c r="D481" s="196">
        <v>0.6289355322338831</v>
      </c>
      <c r="E481" s="196">
        <v>0.6343925233644859</v>
      </c>
      <c r="F481" s="196">
        <v>0.6312828207051763</v>
      </c>
      <c r="G481" s="196">
        <v>0.6324365289882531</v>
      </c>
      <c r="H481" s="196">
        <v>0.6313169984686064</v>
      </c>
      <c r="I481" s="196">
        <v>0.6315587897357334</v>
      </c>
      <c r="J481" s="196">
        <v>0.6315587897357334</v>
      </c>
      <c r="K481" s="196">
        <v>0.6375291375291375</v>
      </c>
      <c r="L481" s="196">
        <v>0.6370903277378097</v>
      </c>
      <c r="M481" s="196">
        <v>0.6401439424230307</v>
      </c>
      <c r="N481" s="196">
        <v>0.6398357289527721</v>
      </c>
      <c r="O481" s="196">
        <v>0.6483516483516484</v>
      </c>
      <c r="P481" s="196">
        <v>0.6389244558258643</v>
      </c>
      <c r="Q481" s="196">
        <v>0.6409495548961425</v>
      </c>
      <c r="R481" s="196">
        <v>0.6421589460263494</v>
      </c>
      <c r="S481" s="196">
        <v>0.6382616105666808</v>
      </c>
      <c r="T481" s="196">
        <v>0.6384279475982533</v>
      </c>
      <c r="U481" s="196">
        <v>0.6376481312670921</v>
      </c>
      <c r="V481" s="196">
        <v>0.6340044742729306</v>
      </c>
      <c r="W481" s="196">
        <v>0.640294388224471</v>
      </c>
      <c r="X481" s="196">
        <v>0.6596800882515168</v>
      </c>
      <c r="Y481" s="196">
        <v>0.6625891946992865</v>
      </c>
      <c r="Z481" s="196">
        <v>0.664</v>
      </c>
    </row>
    <row r="482" spans="1:26" ht="12.75">
      <c r="A482" t="s">
        <v>522</v>
      </c>
      <c r="C482" s="196">
        <v>0.647</v>
      </c>
      <c r="D482" s="196">
        <v>0.6561181434599156</v>
      </c>
      <c r="E482" s="196">
        <v>0.6620752984389348</v>
      </c>
      <c r="F482" s="196">
        <v>0.6614583333333334</v>
      </c>
      <c r="G482" s="196">
        <v>0.6649453219927096</v>
      </c>
      <c r="H482" s="196">
        <v>0.6668711656441718</v>
      </c>
      <c r="I482" s="196">
        <v>0.6678876678876678</v>
      </c>
      <c r="J482" s="196">
        <v>0.6671714112658994</v>
      </c>
      <c r="K482" s="196">
        <v>0.6710365853658536</v>
      </c>
      <c r="L482" s="196">
        <v>0.671997585998793</v>
      </c>
      <c r="M482" s="196">
        <v>0.6723981900452489</v>
      </c>
      <c r="N482" s="196">
        <v>0.6812442254388666</v>
      </c>
      <c r="O482" s="196">
        <v>0.6764522173641474</v>
      </c>
      <c r="P482" s="196">
        <v>0.6738995660260384</v>
      </c>
      <c r="Q482" s="196">
        <v>0.6701998788612962</v>
      </c>
      <c r="R482" s="196">
        <v>0.6649374427830332</v>
      </c>
      <c r="S482" s="196">
        <v>0.6635831020659883</v>
      </c>
      <c r="T482" s="196">
        <v>0.6585903083700441</v>
      </c>
      <c r="U482" s="196">
        <v>0.6553617571059431</v>
      </c>
      <c r="V482" s="196">
        <v>0.6539333117513758</v>
      </c>
      <c r="W482" s="196">
        <v>0.6516782773907537</v>
      </c>
      <c r="X482" s="196">
        <v>0.6424778761061947</v>
      </c>
      <c r="Y482" s="196">
        <v>0.643674507310871</v>
      </c>
      <c r="Z482" s="196">
        <v>0.643</v>
      </c>
    </row>
    <row r="483" spans="1:26" ht="12.75">
      <c r="A483" s="45" t="s">
        <v>359</v>
      </c>
      <c r="C483" s="196">
        <v>0.593</v>
      </c>
      <c r="D483" s="196">
        <v>0.5975452196382429</v>
      </c>
      <c r="E483" s="196">
        <v>0.6027397260273972</v>
      </c>
      <c r="F483" s="196">
        <v>0.595118898623279</v>
      </c>
      <c r="G483" s="196">
        <v>0.5979192166462668</v>
      </c>
      <c r="H483" s="196">
        <v>0.594855305466238</v>
      </c>
      <c r="I483" s="196">
        <v>0.6115981119352664</v>
      </c>
      <c r="J483" s="196">
        <v>0.6129247168554297</v>
      </c>
      <c r="K483" s="196">
        <v>0.611185086551265</v>
      </c>
      <c r="L483" s="196">
        <v>0.583984375</v>
      </c>
      <c r="M483" s="196">
        <v>0.5872865275142315</v>
      </c>
      <c r="N483" s="196">
        <v>0.6003717472118959</v>
      </c>
      <c r="O483" s="196">
        <v>0.6028708133971292</v>
      </c>
      <c r="P483" s="196">
        <v>0.6088631984585742</v>
      </c>
      <c r="Q483" s="196">
        <v>0.6069306930693069</v>
      </c>
      <c r="R483" s="196">
        <v>0.6123046875</v>
      </c>
      <c r="S483" s="196">
        <v>0.6067632850241546</v>
      </c>
      <c r="T483" s="196">
        <v>0.5956644674835061</v>
      </c>
      <c r="U483" s="196">
        <v>0.5894039735099338</v>
      </c>
      <c r="V483" s="196">
        <v>0.581573896353167</v>
      </c>
      <c r="W483" s="196">
        <v>0.582815734989648</v>
      </c>
      <c r="X483" s="196">
        <v>0.5783783783783784</v>
      </c>
      <c r="Y483" s="196">
        <v>0.5728155339805825</v>
      </c>
      <c r="Z483" s="196">
        <v>0.559</v>
      </c>
    </row>
    <row r="484" spans="1:26" ht="12.75">
      <c r="A484" s="45" t="s">
        <v>426</v>
      </c>
      <c r="B484" s="53">
        <v>0.505</v>
      </c>
      <c r="C484" s="53">
        <v>0.505</v>
      </c>
      <c r="D484" s="53">
        <v>0.505</v>
      </c>
      <c r="E484" s="53">
        <v>0.505</v>
      </c>
      <c r="F484" s="53">
        <v>0.505</v>
      </c>
      <c r="G484" s="53">
        <v>0.505</v>
      </c>
      <c r="H484" s="53">
        <v>0.505</v>
      </c>
      <c r="I484" s="53">
        <v>0.505</v>
      </c>
      <c r="J484" s="53">
        <v>0.505</v>
      </c>
      <c r="K484" s="53">
        <v>0.505</v>
      </c>
      <c r="L484" s="53">
        <v>0.505</v>
      </c>
      <c r="M484" s="53">
        <v>0.505</v>
      </c>
      <c r="N484" s="53">
        <v>0.505</v>
      </c>
      <c r="O484" s="53">
        <v>0.505</v>
      </c>
      <c r="P484" s="53">
        <v>0.505</v>
      </c>
      <c r="Q484" s="53">
        <v>0.505</v>
      </c>
      <c r="R484" s="53">
        <v>0.505</v>
      </c>
      <c r="S484" s="53">
        <v>0.505</v>
      </c>
      <c r="T484" s="53">
        <v>0.505</v>
      </c>
      <c r="U484" s="53">
        <v>0.505</v>
      </c>
      <c r="V484" s="53">
        <v>0.505</v>
      </c>
      <c r="W484" s="53">
        <v>0.505</v>
      </c>
      <c r="X484" s="53">
        <v>0.505</v>
      </c>
      <c r="Y484" s="53">
        <v>0.505</v>
      </c>
      <c r="Z484" s="53">
        <v>0.505</v>
      </c>
    </row>
    <row r="485" spans="1:26" ht="12.75">
      <c r="A485" s="45" t="s">
        <v>427</v>
      </c>
      <c r="B485" s="53">
        <v>0.65</v>
      </c>
      <c r="C485" s="53">
        <v>0.65</v>
      </c>
      <c r="D485" s="53">
        <v>0.65</v>
      </c>
      <c r="E485" s="53">
        <v>0.65</v>
      </c>
      <c r="F485" s="53">
        <v>0.65</v>
      </c>
      <c r="G485" s="53">
        <v>0.65</v>
      </c>
      <c r="H485" s="53">
        <v>0.65</v>
      </c>
      <c r="I485" s="53">
        <v>0.65</v>
      </c>
      <c r="J485" s="53">
        <v>0.65</v>
      </c>
      <c r="K485" s="53">
        <v>0.65</v>
      </c>
      <c r="L485" s="53">
        <v>0.7</v>
      </c>
      <c r="M485" s="53">
        <v>0.7</v>
      </c>
      <c r="N485" s="53">
        <v>0.7</v>
      </c>
      <c r="O485" s="53">
        <v>0.7</v>
      </c>
      <c r="P485" s="53">
        <v>0.7</v>
      </c>
      <c r="Q485" s="53">
        <v>0.7</v>
      </c>
      <c r="R485" s="53">
        <v>0.7</v>
      </c>
      <c r="S485" s="53">
        <v>0.7</v>
      </c>
      <c r="T485" s="53">
        <v>0.7</v>
      </c>
      <c r="U485" s="53">
        <v>0.7</v>
      </c>
      <c r="V485" s="53">
        <v>0.7</v>
      </c>
      <c r="W485" s="53">
        <v>0.7</v>
      </c>
      <c r="X485" s="53">
        <v>0.7</v>
      </c>
      <c r="Y485" s="53">
        <v>0.7</v>
      </c>
      <c r="Z485" s="53">
        <v>0.7</v>
      </c>
    </row>
    <row r="488" spans="1:33" ht="12.75">
      <c r="A488" s="22" t="s">
        <v>434</v>
      </c>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row>
    <row r="490" spans="1:34" ht="12.75">
      <c r="A490" t="s">
        <v>428</v>
      </c>
      <c r="B490">
        <v>2006</v>
      </c>
      <c r="F490">
        <v>2007</v>
      </c>
      <c r="J490">
        <v>2008</v>
      </c>
      <c r="N490">
        <v>2009</v>
      </c>
      <c r="R490">
        <v>2010</v>
      </c>
      <c r="V490">
        <v>2011</v>
      </c>
      <c r="Z490">
        <v>2012</v>
      </c>
      <c r="AD490">
        <v>2013</v>
      </c>
      <c r="AH490">
        <v>2014</v>
      </c>
    </row>
    <row r="491" spans="2:34" ht="12.75">
      <c r="B491" s="61" t="s">
        <v>429</v>
      </c>
      <c r="C491" s="61" t="s">
        <v>430</v>
      </c>
      <c r="D491" s="61" t="s">
        <v>431</v>
      </c>
      <c r="E491" s="61" t="s">
        <v>432</v>
      </c>
      <c r="F491" s="61" t="s">
        <v>429</v>
      </c>
      <c r="G491" s="61" t="s">
        <v>430</v>
      </c>
      <c r="H491" s="61" t="s">
        <v>431</v>
      </c>
      <c r="I491" s="61" t="s">
        <v>432</v>
      </c>
      <c r="J491" s="61" t="s">
        <v>429</v>
      </c>
      <c r="K491" s="61" t="s">
        <v>430</v>
      </c>
      <c r="L491" s="61" t="s">
        <v>431</v>
      </c>
      <c r="M491" s="61" t="s">
        <v>432</v>
      </c>
      <c r="N491" s="61" t="s">
        <v>429</v>
      </c>
      <c r="O491" s="61" t="s">
        <v>430</v>
      </c>
      <c r="P491" s="61" t="s">
        <v>431</v>
      </c>
      <c r="Q491" s="61" t="s">
        <v>432</v>
      </c>
      <c r="R491" s="61" t="s">
        <v>429</v>
      </c>
      <c r="S491" s="61" t="s">
        <v>430</v>
      </c>
      <c r="T491" s="61" t="s">
        <v>431</v>
      </c>
      <c r="U491" s="61" t="s">
        <v>432</v>
      </c>
      <c r="V491" s="61" t="s">
        <v>429</v>
      </c>
      <c r="W491" s="61" t="s">
        <v>430</v>
      </c>
      <c r="X491" s="61" t="s">
        <v>431</v>
      </c>
      <c r="Y491" s="61" t="s">
        <v>432</v>
      </c>
      <c r="Z491" s="61" t="s">
        <v>429</v>
      </c>
      <c r="AA491" s="61" t="s">
        <v>430</v>
      </c>
      <c r="AB491" s="61" t="s">
        <v>431</v>
      </c>
      <c r="AC491" s="61" t="s">
        <v>432</v>
      </c>
      <c r="AD491" s="61" t="s">
        <v>429</v>
      </c>
      <c r="AE491" s="61" t="s">
        <v>430</v>
      </c>
      <c r="AF491" s="61" t="s">
        <v>431</v>
      </c>
      <c r="AG491" s="61" t="s">
        <v>432</v>
      </c>
      <c r="AH491" s="61" t="s">
        <v>429</v>
      </c>
    </row>
    <row r="492" spans="1:34" ht="12.75">
      <c r="A492" t="s">
        <v>234</v>
      </c>
      <c r="B492" s="93">
        <v>100</v>
      </c>
      <c r="C492" s="93">
        <v>78.62540819447322</v>
      </c>
      <c r="D492" s="93">
        <v>71.32962337898626</v>
      </c>
      <c r="E492" s="93">
        <v>118.48046933408389</v>
      </c>
      <c r="F492" s="93">
        <v>119.42258581779308</v>
      </c>
      <c r="G492" s="93">
        <v>89.48261607414821</v>
      </c>
      <c r="H492" s="93">
        <v>72.76308111262401</v>
      </c>
      <c r="I492" s="93">
        <v>116.3632197515777</v>
      </c>
      <c r="J492" s="93">
        <v>155.53659337052838</v>
      </c>
      <c r="K492" s="93">
        <v>82.7212398717083</v>
      </c>
      <c r="L492" s="93">
        <v>88.02267669134575</v>
      </c>
      <c r="M492" s="93">
        <v>149.35992639334643</v>
      </c>
      <c r="N492" s="93">
        <v>195.66217022453108</v>
      </c>
      <c r="O492" s="93">
        <v>97.05193327433234</v>
      </c>
      <c r="P492" s="93">
        <v>70.27262440260441</v>
      </c>
      <c r="Q492" s="93">
        <v>100.46417627793873</v>
      </c>
      <c r="R492" s="93">
        <v>118.91905582007902</v>
      </c>
      <c r="S492" s="93">
        <v>81.49343734597387</v>
      </c>
      <c r="T492" s="93">
        <v>66.91182784458523</v>
      </c>
      <c r="U492" s="93">
        <v>95.38008302459492</v>
      </c>
      <c r="V492" s="93">
        <v>127.17030138524896</v>
      </c>
      <c r="W492" s="93">
        <v>92.78255669534016</v>
      </c>
      <c r="X492" s="93">
        <v>77.11006445215666</v>
      </c>
      <c r="Y492" s="93">
        <v>115.6508991776559</v>
      </c>
      <c r="Z492" s="93">
        <v>136.3428641319153</v>
      </c>
      <c r="AA492" s="93">
        <v>95.15095170524049</v>
      </c>
      <c r="AB492" s="93">
        <v>80.26757859371251</v>
      </c>
      <c r="AC492" s="93">
        <v>110.60724162600238</v>
      </c>
      <c r="AD492" s="93">
        <v>136.90183131087878</v>
      </c>
      <c r="AE492" s="93">
        <v>84.10718378140149</v>
      </c>
      <c r="AF492" s="93">
        <v>70.8487564399767</v>
      </c>
      <c r="AG492" s="93">
        <v>104.11694051796059</v>
      </c>
      <c r="AH492" s="93">
        <v>141.18158518358555</v>
      </c>
    </row>
    <row r="493" spans="1:34" ht="12.75">
      <c r="A493" t="s">
        <v>235</v>
      </c>
      <c r="B493" s="93">
        <v>100</v>
      </c>
      <c r="C493" s="93">
        <v>81.64375559085018</v>
      </c>
      <c r="D493" s="93">
        <v>68.5836948258128</v>
      </c>
      <c r="E493" s="93">
        <v>119.3075117370892</v>
      </c>
      <c r="F493" s="93">
        <v>124.83467235065856</v>
      </c>
      <c r="G493" s="93">
        <v>89.95008975088656</v>
      </c>
      <c r="H493" s="93">
        <v>76.82460879511328</v>
      </c>
      <c r="I493" s="93">
        <v>115.38900152052712</v>
      </c>
      <c r="J493" s="93">
        <v>148.41047603360238</v>
      </c>
      <c r="K493" s="93">
        <v>87.09951905290418</v>
      </c>
      <c r="L493" s="93">
        <v>86.29741324385168</v>
      </c>
      <c r="M493" s="93">
        <v>142.8778855145937</v>
      </c>
      <c r="N493" s="93">
        <v>171.48491999242123</v>
      </c>
      <c r="O493" s="93">
        <v>96.47445233479645</v>
      </c>
      <c r="P493" s="93">
        <v>73.755062520172</v>
      </c>
      <c r="Q493" s="93">
        <v>107.43213675696278</v>
      </c>
      <c r="R493" s="93">
        <v>113.76632591385697</v>
      </c>
      <c r="S493" s="93">
        <v>78.8307173463613</v>
      </c>
      <c r="T493" s="93">
        <v>68.65678202010137</v>
      </c>
      <c r="U493" s="93">
        <v>100.91120548003671</v>
      </c>
      <c r="V493" s="93">
        <v>120.96303501945525</v>
      </c>
      <c r="W493" s="93">
        <v>88.89704725441862</v>
      </c>
      <c r="X493" s="93">
        <v>75.08554572271386</v>
      </c>
      <c r="Y493" s="93">
        <v>127.47701736465783</v>
      </c>
      <c r="Z493" s="93">
        <v>128.0551446416831</v>
      </c>
      <c r="AA493" s="93">
        <v>89.08177836250742</v>
      </c>
      <c r="AB493" s="93">
        <v>77.3369114945427</v>
      </c>
      <c r="AC493" s="93">
        <v>125.84596753534083</v>
      </c>
      <c r="AD493" s="93">
        <v>120.754297981013</v>
      </c>
      <c r="AE493" s="93">
        <v>84.44338870839208</v>
      </c>
      <c r="AF493" s="93">
        <v>71.60487105497178</v>
      </c>
      <c r="AG493" s="93">
        <v>114.49752883031302</v>
      </c>
      <c r="AH493" s="93">
        <v>136.5113447703376</v>
      </c>
    </row>
    <row r="494" spans="1:34" ht="12.75">
      <c r="A494" t="s">
        <v>293</v>
      </c>
      <c r="B494" s="93">
        <v>100</v>
      </c>
      <c r="C494" s="93">
        <v>73.28017104388778</v>
      </c>
      <c r="D494" s="93">
        <v>67.74435200883177</v>
      </c>
      <c r="E494" s="93">
        <v>116.447445000582</v>
      </c>
      <c r="F494" s="93">
        <v>133.11675329868052</v>
      </c>
      <c r="G494" s="93">
        <v>104.55057445370579</v>
      </c>
      <c r="H494" s="93">
        <v>68.53408029878618</v>
      </c>
      <c r="I494" s="93">
        <v>99.06728149234961</v>
      </c>
      <c r="J494" s="93">
        <v>157.8017560562784</v>
      </c>
      <c r="K494" s="93">
        <v>82.0506804317222</v>
      </c>
      <c r="L494" s="93">
        <v>87.82630009395808</v>
      </c>
      <c r="M494" s="93">
        <v>167.96595190473974</v>
      </c>
      <c r="N494" s="93">
        <v>231.43086594112597</v>
      </c>
      <c r="O494" s="93">
        <v>95.58584214808788</v>
      </c>
      <c r="P494" s="93">
        <v>68.3674874503962</v>
      </c>
      <c r="Q494" s="93">
        <v>98.35939502691618</v>
      </c>
      <c r="R494" s="93">
        <v>125.99873413008676</v>
      </c>
      <c r="S494" s="93">
        <v>84.33898705750251</v>
      </c>
      <c r="T494" s="93">
        <v>69.00357368089132</v>
      </c>
      <c r="U494" s="93">
        <v>91.83295252602184</v>
      </c>
      <c r="V494" s="93">
        <v>131.8497221684682</v>
      </c>
      <c r="W494" s="93">
        <v>100.3396653667128</v>
      </c>
      <c r="X494" s="93">
        <v>80.98671013039117</v>
      </c>
      <c r="Y494" s="93">
        <v>101.34943365069535</v>
      </c>
      <c r="Z494" s="93">
        <v>143.89002036659878</v>
      </c>
      <c r="AA494" s="93">
        <v>97.98478414720452</v>
      </c>
      <c r="AB494" s="93">
        <v>78.78694859247757</v>
      </c>
      <c r="AC494" s="93">
        <v>118.6395617995554</v>
      </c>
      <c r="AD494" s="93">
        <v>131.31592164741338</v>
      </c>
      <c r="AE494" s="93">
        <v>78.46477485031701</v>
      </c>
      <c r="AF494" s="93">
        <v>75.18092166935392</v>
      </c>
      <c r="AG494" s="93">
        <v>111.15211970074812</v>
      </c>
      <c r="AH494" s="93">
        <v>123.39585389930899</v>
      </c>
    </row>
    <row r="495" spans="1:34" ht="12.75">
      <c r="A495" t="s">
        <v>295</v>
      </c>
      <c r="B495" s="93">
        <v>100</v>
      </c>
      <c r="C495" s="93">
        <v>80.5670070400203</v>
      </c>
      <c r="D495" s="93">
        <v>66.05526253640872</v>
      </c>
      <c r="E495" s="93">
        <v>98.60564890954593</v>
      </c>
      <c r="F495" s="93">
        <v>150.2296350012086</v>
      </c>
      <c r="G495" s="93">
        <v>84.15124698310538</v>
      </c>
      <c r="H495" s="93">
        <v>66.94072657743786</v>
      </c>
      <c r="I495" s="93">
        <v>114.19594401599542</v>
      </c>
      <c r="J495" s="93">
        <v>156.4782391195598</v>
      </c>
      <c r="K495" s="93">
        <v>81.21003836317135</v>
      </c>
      <c r="L495" s="93">
        <v>84.47987402814684</v>
      </c>
      <c r="M495" s="93">
        <v>149.69711090400745</v>
      </c>
      <c r="N495" s="93">
        <v>222.568093385214</v>
      </c>
      <c r="O495" s="93">
        <v>104.33216783216783</v>
      </c>
      <c r="P495" s="93">
        <v>63.47732832869735</v>
      </c>
      <c r="Q495" s="93">
        <v>104.57209228657409</v>
      </c>
      <c r="R495" s="93">
        <v>126.91977583682537</v>
      </c>
      <c r="S495" s="93">
        <v>77.07148255698317</v>
      </c>
      <c r="T495" s="93">
        <v>62.74064516129032</v>
      </c>
      <c r="U495" s="93">
        <v>97.49917736097402</v>
      </c>
      <c r="V495" s="93">
        <v>132.1380357745528</v>
      </c>
      <c r="W495" s="93">
        <v>95.84317731945598</v>
      </c>
      <c r="X495" s="93">
        <v>73.8640906062625</v>
      </c>
      <c r="Y495" s="93">
        <v>117.02895282763596</v>
      </c>
      <c r="Z495" s="93">
        <v>143.6300578034682</v>
      </c>
      <c r="AA495" s="93">
        <v>92.10130929383989</v>
      </c>
      <c r="AB495" s="93">
        <v>74.23677464460499</v>
      </c>
      <c r="AC495" s="93">
        <v>104.01035944121801</v>
      </c>
      <c r="AD495" s="93">
        <v>154.03304912095373</v>
      </c>
      <c r="AE495" s="93">
        <v>88.40501616537671</v>
      </c>
      <c r="AF495" s="93">
        <v>74.084335346595</v>
      </c>
      <c r="AG495" s="93">
        <v>91.58563949139865</v>
      </c>
      <c r="AH495" s="93">
        <v>153.8097182523479</v>
      </c>
    </row>
    <row r="496" spans="1:34" ht="12.75">
      <c r="A496" t="s">
        <v>433</v>
      </c>
      <c r="B496" s="93">
        <v>100</v>
      </c>
      <c r="C496" s="93">
        <v>66.34098791739397</v>
      </c>
      <c r="D496" s="93">
        <v>64.90005125576627</v>
      </c>
      <c r="E496" s="93">
        <v>152.06128573685044</v>
      </c>
      <c r="F496" s="93">
        <v>116.78265988019805</v>
      </c>
      <c r="G496" s="93">
        <v>81.55834914611006</v>
      </c>
      <c r="H496" s="93">
        <v>70.93572778827976</v>
      </c>
      <c r="I496" s="93">
        <v>115.6049812945216</v>
      </c>
      <c r="J496" s="93">
        <v>160.97615036794042</v>
      </c>
      <c r="K496" s="93">
        <v>78.75691900972103</v>
      </c>
      <c r="L496" s="93">
        <v>78.41882583307108</v>
      </c>
      <c r="M496" s="93">
        <v>177.3264368841129</v>
      </c>
      <c r="N496" s="93">
        <v>222.52005330785286</v>
      </c>
      <c r="O496" s="93">
        <v>102.16850859945308</v>
      </c>
      <c r="P496" s="93">
        <v>71.88125601406877</v>
      </c>
      <c r="Q496" s="93">
        <v>105.21003231266349</v>
      </c>
      <c r="R496" s="93">
        <v>118.0984555984556</v>
      </c>
      <c r="S496" s="93">
        <v>81.11726170573739</v>
      </c>
      <c r="T496" s="93">
        <v>62.357449277132346</v>
      </c>
      <c r="U496" s="93">
        <v>97.04989472653381</v>
      </c>
      <c r="V496" s="93">
        <v>123.55641885926187</v>
      </c>
      <c r="W496" s="93">
        <v>91.94552767512607</v>
      </c>
      <c r="X496" s="93">
        <v>75.01221299462628</v>
      </c>
      <c r="Y496" s="93">
        <v>118.06340842485422</v>
      </c>
      <c r="Z496" s="93">
        <v>136.57197302108668</v>
      </c>
      <c r="AA496" s="93">
        <v>97.4994951256678</v>
      </c>
      <c r="AB496" s="93">
        <v>79.94426346809271</v>
      </c>
      <c r="AC496" s="93">
        <v>100.02826455624647</v>
      </c>
      <c r="AD496" s="93">
        <v>148.283413393614</v>
      </c>
      <c r="AE496" s="93">
        <v>86.33700157210234</v>
      </c>
      <c r="AF496" s="93">
        <v>73.97230039176736</v>
      </c>
      <c r="AG496" s="93">
        <v>92.48097866626883</v>
      </c>
      <c r="AH496" s="93">
        <v>156.5144915846642</v>
      </c>
    </row>
    <row r="497" spans="1:34" ht="12.75">
      <c r="A497" t="s">
        <v>296</v>
      </c>
      <c r="B497" s="93">
        <v>100</v>
      </c>
      <c r="C497" s="93">
        <v>88.55838665020391</v>
      </c>
      <c r="D497" s="93">
        <v>81.23494866703282</v>
      </c>
      <c r="E497" s="93">
        <v>106.48030165128073</v>
      </c>
      <c r="F497" s="93">
        <v>103.53139424133637</v>
      </c>
      <c r="G497" s="93">
        <v>87.379991979808</v>
      </c>
      <c r="H497" s="93">
        <v>74.43781551170262</v>
      </c>
      <c r="I497" s="93">
        <v>130.53601218539202</v>
      </c>
      <c r="J497" s="93">
        <v>157.9402122575985</v>
      </c>
      <c r="K497" s="93">
        <v>81.77452549737023</v>
      </c>
      <c r="L497" s="93">
        <v>96.55610049905351</v>
      </c>
      <c r="M497" s="93">
        <v>132.27883351527169</v>
      </c>
      <c r="N497" s="93">
        <v>173.7368633791431</v>
      </c>
      <c r="O497" s="93">
        <v>92.38934450066888</v>
      </c>
      <c r="P497" s="93">
        <v>68.9613564586022</v>
      </c>
      <c r="Q497" s="93">
        <v>88.82616964625333</v>
      </c>
      <c r="R497" s="93">
        <v>117.36866446275329</v>
      </c>
      <c r="S497" s="93">
        <v>84.11289969498402</v>
      </c>
      <c r="T497" s="93">
        <v>69.35195627656806</v>
      </c>
      <c r="U497" s="93">
        <v>90.04027920242176</v>
      </c>
      <c r="V497" s="93">
        <v>132.96749096971382</v>
      </c>
      <c r="W497" s="93">
        <v>89.75028732629819</v>
      </c>
      <c r="X497" s="93">
        <v>78.52153667054715</v>
      </c>
      <c r="Y497" s="93">
        <v>115.82802075611565</v>
      </c>
      <c r="Z497" s="93">
        <v>136.425773750096</v>
      </c>
      <c r="AA497" s="93">
        <v>97.9096299632215</v>
      </c>
      <c r="AB497" s="93">
        <v>87.27049714439036</v>
      </c>
      <c r="AC497" s="93">
        <v>100.25035137034435</v>
      </c>
      <c r="AD497" s="93">
        <v>146.78860898138007</v>
      </c>
      <c r="AE497" s="93">
        <v>86.09888223969915</v>
      </c>
      <c r="AF497" s="93">
        <v>62.165909799979204</v>
      </c>
      <c r="AG497" s="93">
        <v>102.55116266101601</v>
      </c>
      <c r="AH497" s="93">
        <v>148.76158886381558</v>
      </c>
    </row>
    <row r="500" spans="1:31" ht="12.75">
      <c r="A500" t="s">
        <v>435</v>
      </c>
      <c r="B500">
        <v>2006</v>
      </c>
      <c r="C500">
        <v>2007</v>
      </c>
      <c r="G500">
        <v>2008</v>
      </c>
      <c r="K500">
        <v>2009</v>
      </c>
      <c r="O500">
        <v>2010</v>
      </c>
      <c r="S500">
        <v>2011</v>
      </c>
      <c r="W500">
        <v>2012</v>
      </c>
      <c r="AA500">
        <v>2013</v>
      </c>
      <c r="AE500">
        <v>2014</v>
      </c>
    </row>
    <row r="501" spans="2:31" ht="12.75">
      <c r="B501" s="61" t="s">
        <v>432</v>
      </c>
      <c r="C501" s="61" t="s">
        <v>429</v>
      </c>
      <c r="D501" s="61" t="s">
        <v>430</v>
      </c>
      <c r="E501" s="61" t="s">
        <v>431</v>
      </c>
      <c r="F501" s="61" t="s">
        <v>432</v>
      </c>
      <c r="G501" s="61" t="s">
        <v>429</v>
      </c>
      <c r="H501" s="61" t="s">
        <v>430</v>
      </c>
      <c r="I501" s="61" t="s">
        <v>431</v>
      </c>
      <c r="J501" s="61" t="s">
        <v>432</v>
      </c>
      <c r="K501" s="61" t="s">
        <v>429</v>
      </c>
      <c r="L501" s="61" t="s">
        <v>430</v>
      </c>
      <c r="M501" s="61" t="s">
        <v>431</v>
      </c>
      <c r="N501" s="61" t="s">
        <v>432</v>
      </c>
      <c r="O501" s="61" t="s">
        <v>429</v>
      </c>
      <c r="P501" s="61" t="s">
        <v>430</v>
      </c>
      <c r="Q501" s="61" t="s">
        <v>431</v>
      </c>
      <c r="R501" s="61" t="s">
        <v>432</v>
      </c>
      <c r="S501" s="61" t="s">
        <v>429</v>
      </c>
      <c r="T501" s="61" t="s">
        <v>430</v>
      </c>
      <c r="U501" s="61" t="s">
        <v>431</v>
      </c>
      <c r="V501" s="61" t="s">
        <v>432</v>
      </c>
      <c r="W501" s="61" t="s">
        <v>429</v>
      </c>
      <c r="X501" s="61" t="s">
        <v>430</v>
      </c>
      <c r="Y501" s="61" t="s">
        <v>431</v>
      </c>
      <c r="Z501" s="61" t="s">
        <v>432</v>
      </c>
      <c r="AA501" s="61" t="s">
        <v>429</v>
      </c>
      <c r="AB501" s="61" t="s">
        <v>430</v>
      </c>
      <c r="AC501" s="61" t="s">
        <v>431</v>
      </c>
      <c r="AD501" s="61" t="s">
        <v>432</v>
      </c>
      <c r="AE501" s="61" t="s">
        <v>429</v>
      </c>
    </row>
    <row r="502" spans="1:31" ht="12.75">
      <c r="A502" t="s">
        <v>234</v>
      </c>
      <c r="B502" s="45">
        <v>152627.5</v>
      </c>
      <c r="C502" s="45">
        <v>142163.75</v>
      </c>
      <c r="D502" s="45">
        <v>138303</v>
      </c>
      <c r="E502" s="45">
        <v>136065</v>
      </c>
      <c r="F502" s="45">
        <v>132859</v>
      </c>
      <c r="G502" s="45">
        <v>140034.25</v>
      </c>
      <c r="H502" s="45">
        <v>143250.5</v>
      </c>
      <c r="I502" s="45">
        <v>151573</v>
      </c>
      <c r="J502" s="45">
        <v>172643.75</v>
      </c>
      <c r="K502" s="45">
        <v>226097.5</v>
      </c>
      <c r="L502" s="45">
        <v>284767</v>
      </c>
      <c r="M502" s="45">
        <v>319037</v>
      </c>
      <c r="N502" s="45">
        <v>336593.25</v>
      </c>
      <c r="O502" s="45">
        <v>317917</v>
      </c>
      <c r="P502" s="45">
        <v>287007</v>
      </c>
      <c r="Q502" s="45">
        <v>263035.25</v>
      </c>
      <c r="R502" s="45">
        <v>236674.25</v>
      </c>
      <c r="S502" s="45">
        <v>208852.25</v>
      </c>
      <c r="T502" s="45">
        <v>192314.5</v>
      </c>
      <c r="U502" s="45">
        <v>186391.25</v>
      </c>
      <c r="V502" s="45">
        <v>188623.5</v>
      </c>
      <c r="W502" s="45">
        <v>195587</v>
      </c>
      <c r="X502" s="45">
        <v>203500</v>
      </c>
      <c r="Y502" s="45">
        <v>211443.75</v>
      </c>
      <c r="Z502" s="45">
        <v>218269</v>
      </c>
      <c r="AA502" s="45">
        <v>227864.25</v>
      </c>
      <c r="AB502" s="45">
        <v>229163.5</v>
      </c>
      <c r="AC502" s="45">
        <v>224589.25</v>
      </c>
      <c r="AD502" s="45">
        <v>216787.5</v>
      </c>
      <c r="AE502" s="45">
        <v>207989.5</v>
      </c>
    </row>
    <row r="503" spans="1:31" ht="12.75">
      <c r="A503" t="s">
        <v>235</v>
      </c>
      <c r="B503" s="45">
        <v>41691.25</v>
      </c>
      <c r="C503" s="45">
        <v>39417.5</v>
      </c>
      <c r="D503" s="45">
        <v>38509.75</v>
      </c>
      <c r="E503" s="45">
        <v>38733.75</v>
      </c>
      <c r="F503" s="45">
        <v>38691.75</v>
      </c>
      <c r="G503" s="45">
        <v>40786.25</v>
      </c>
      <c r="H503" s="45">
        <v>42285</v>
      </c>
      <c r="I503" s="45">
        <v>44551.5</v>
      </c>
      <c r="J503" s="45">
        <v>49959.25</v>
      </c>
      <c r="K503" s="45">
        <v>61334</v>
      </c>
      <c r="L503" s="45">
        <v>73574.75</v>
      </c>
      <c r="M503" s="45">
        <v>81126.5</v>
      </c>
      <c r="N503" s="45">
        <v>85638.75</v>
      </c>
      <c r="O503" s="45">
        <v>82394.75</v>
      </c>
      <c r="P503" s="45">
        <v>75446</v>
      </c>
      <c r="Q503" s="45">
        <v>69451</v>
      </c>
      <c r="R503" s="45">
        <v>62246.5</v>
      </c>
      <c r="S503" s="45">
        <v>54901</v>
      </c>
      <c r="T503" s="45">
        <v>50550</v>
      </c>
      <c r="U503" s="45">
        <v>48380</v>
      </c>
      <c r="V503" s="45">
        <v>48726</v>
      </c>
      <c r="W503" s="45">
        <v>50007.5</v>
      </c>
      <c r="X503" s="45">
        <v>51175.5</v>
      </c>
      <c r="Y503" s="45">
        <v>52365</v>
      </c>
      <c r="Z503" s="45">
        <v>53706.25</v>
      </c>
      <c r="AA503" s="45">
        <v>54437.5</v>
      </c>
      <c r="AB503" s="45">
        <v>54332.25</v>
      </c>
      <c r="AC503" s="45">
        <v>53461.25</v>
      </c>
      <c r="AD503" s="45">
        <v>51245.75</v>
      </c>
      <c r="AE503" s="45">
        <v>50350</v>
      </c>
    </row>
    <row r="504" spans="1:31" ht="12.75">
      <c r="A504" t="s">
        <v>242</v>
      </c>
      <c r="B504" s="45">
        <v>7820</v>
      </c>
      <c r="C504" s="45">
        <v>7402.25</v>
      </c>
      <c r="D504" s="45">
        <v>7232.75</v>
      </c>
      <c r="E504" s="45">
        <v>7136</v>
      </c>
      <c r="F504" s="45">
        <v>6898.25</v>
      </c>
      <c r="G504" s="45">
        <v>7219.5</v>
      </c>
      <c r="H504" s="45">
        <v>7324.75</v>
      </c>
      <c r="I504" s="45">
        <v>7578</v>
      </c>
      <c r="J504" s="45">
        <v>8187</v>
      </c>
      <c r="K504" s="45">
        <v>10088.75</v>
      </c>
      <c r="L504" s="45">
        <v>12434.25</v>
      </c>
      <c r="M504" s="45">
        <v>14342.5</v>
      </c>
      <c r="N504" s="45">
        <v>15729</v>
      </c>
      <c r="O504" s="45">
        <v>15475.25</v>
      </c>
      <c r="P504" s="45">
        <v>14402.75</v>
      </c>
      <c r="Q504" s="45">
        <v>13350.75</v>
      </c>
      <c r="R504" s="45">
        <v>12014.5</v>
      </c>
      <c r="S504" s="45">
        <v>10578.5</v>
      </c>
      <c r="T504" s="45">
        <v>9632</v>
      </c>
      <c r="U504" s="45">
        <v>8871</v>
      </c>
      <c r="V504" s="45">
        <v>8716.25</v>
      </c>
      <c r="W504" s="45">
        <v>8788</v>
      </c>
      <c r="X504" s="45">
        <v>8857</v>
      </c>
      <c r="Y504" s="45">
        <v>9092.5</v>
      </c>
      <c r="Z504" s="45">
        <v>9553</v>
      </c>
      <c r="AA504" s="45">
        <v>9599.25</v>
      </c>
      <c r="AB504" s="45">
        <v>9349</v>
      </c>
      <c r="AC504" s="45">
        <v>9097.5</v>
      </c>
      <c r="AD504" s="45">
        <v>8497</v>
      </c>
      <c r="AE504" s="45">
        <v>8497.25</v>
      </c>
    </row>
    <row r="505" spans="1:31" ht="12.75">
      <c r="A505" t="s">
        <v>278</v>
      </c>
      <c r="B505" s="45">
        <v>4528.5</v>
      </c>
      <c r="C505" s="45">
        <v>4397.25</v>
      </c>
      <c r="D505" s="45">
        <v>4332.25</v>
      </c>
      <c r="E505" s="45">
        <v>4301.75</v>
      </c>
      <c r="F505" s="45">
        <v>4294.75</v>
      </c>
      <c r="G505" s="45">
        <v>4502.25</v>
      </c>
      <c r="H505" s="45">
        <v>4528.75</v>
      </c>
      <c r="I505" s="45">
        <v>4719.75</v>
      </c>
      <c r="J505" s="45">
        <v>4973.75</v>
      </c>
      <c r="K505" s="45">
        <v>5819.75</v>
      </c>
      <c r="L505" s="45">
        <v>6911</v>
      </c>
      <c r="M505" s="45">
        <v>7555.25</v>
      </c>
      <c r="N505" s="45">
        <v>8016.25</v>
      </c>
      <c r="O505" s="45">
        <v>7735</v>
      </c>
      <c r="P505" s="45">
        <v>7160.25</v>
      </c>
      <c r="Q505" s="45">
        <v>6781.5</v>
      </c>
      <c r="R505" s="45">
        <v>6254.5</v>
      </c>
      <c r="S505" s="45">
        <v>5628.25</v>
      </c>
      <c r="T505" s="45">
        <v>5255</v>
      </c>
      <c r="U505" s="45">
        <v>4952</v>
      </c>
      <c r="V505" s="45">
        <v>4897</v>
      </c>
      <c r="W505" s="45">
        <v>4934</v>
      </c>
      <c r="X505" s="45">
        <v>5059.5</v>
      </c>
      <c r="Y505" s="45">
        <v>5241</v>
      </c>
      <c r="Z505" s="45">
        <v>5406.5</v>
      </c>
      <c r="AA505" s="45">
        <v>5467.5</v>
      </c>
      <c r="AB505" s="45">
        <v>5267.75</v>
      </c>
      <c r="AC505" s="45">
        <v>5110.75</v>
      </c>
      <c r="AD505" s="45">
        <v>4896.75</v>
      </c>
      <c r="AE505" s="45">
        <v>4949.75</v>
      </c>
    </row>
    <row r="506" spans="1:31" ht="12.75">
      <c r="A506" t="s">
        <v>365</v>
      </c>
      <c r="B506" s="45">
        <v>8528.75</v>
      </c>
      <c r="C506" s="45">
        <v>7963.25</v>
      </c>
      <c r="D506" s="45">
        <v>7637.5</v>
      </c>
      <c r="E506" s="45">
        <v>7708.25</v>
      </c>
      <c r="F506" s="45">
        <v>7763.25</v>
      </c>
      <c r="G506" s="45">
        <v>8278.75</v>
      </c>
      <c r="H506" s="45">
        <v>8615.75</v>
      </c>
      <c r="I506" s="45">
        <v>9178.25</v>
      </c>
      <c r="J506" s="45">
        <v>10722.25</v>
      </c>
      <c r="K506" s="45">
        <v>13750.75</v>
      </c>
      <c r="L506" s="45">
        <v>16971.25</v>
      </c>
      <c r="M506" s="45">
        <v>19013.5</v>
      </c>
      <c r="N506" s="45">
        <v>20208.5</v>
      </c>
      <c r="O506" s="45">
        <v>19575.25</v>
      </c>
      <c r="P506" s="45">
        <v>17940</v>
      </c>
      <c r="Q506" s="45">
        <v>16393.5</v>
      </c>
      <c r="R506" s="45">
        <v>14500.75</v>
      </c>
      <c r="S506" s="45">
        <v>12534.25</v>
      </c>
      <c r="T506" s="45">
        <v>11480.25</v>
      </c>
      <c r="U506" s="45">
        <v>10984.25</v>
      </c>
      <c r="V506" s="45">
        <v>11061</v>
      </c>
      <c r="W506" s="45">
        <v>11317.25</v>
      </c>
      <c r="X506" s="45">
        <v>11604.75</v>
      </c>
      <c r="Y506" s="45">
        <v>11968.5</v>
      </c>
      <c r="Z506" s="45">
        <v>12494.25</v>
      </c>
      <c r="AA506" s="45">
        <v>12921.25</v>
      </c>
      <c r="AB506" s="45">
        <v>13301.5</v>
      </c>
      <c r="AC506" s="45">
        <v>13316.25</v>
      </c>
      <c r="AD506" s="45">
        <v>12731.5</v>
      </c>
      <c r="AE506" s="45">
        <v>12304.25</v>
      </c>
    </row>
    <row r="507" spans="1:31" ht="12.75">
      <c r="A507" t="s">
        <v>279</v>
      </c>
      <c r="B507" s="45">
        <v>8093.5</v>
      </c>
      <c r="C507" s="45">
        <v>7744.75</v>
      </c>
      <c r="D507" s="45">
        <v>7729.25</v>
      </c>
      <c r="E507" s="45">
        <v>7885</v>
      </c>
      <c r="F507" s="45">
        <v>7989.75</v>
      </c>
      <c r="G507" s="45">
        <v>8323.5</v>
      </c>
      <c r="H507" s="45">
        <v>8722.75</v>
      </c>
      <c r="I507" s="45">
        <v>9233.25</v>
      </c>
      <c r="J507" s="45">
        <v>10360.5</v>
      </c>
      <c r="K507" s="45">
        <v>12142.75</v>
      </c>
      <c r="L507" s="45">
        <v>14059.75</v>
      </c>
      <c r="M507" s="45">
        <v>15281.5</v>
      </c>
      <c r="N507" s="45">
        <v>15744</v>
      </c>
      <c r="O507" s="45">
        <v>15387.75</v>
      </c>
      <c r="P507" s="45">
        <v>14214.5</v>
      </c>
      <c r="Q507" s="45">
        <v>13109.5</v>
      </c>
      <c r="R507" s="45">
        <v>11924.25</v>
      </c>
      <c r="S507" s="45">
        <v>10404.75</v>
      </c>
      <c r="T507" s="45">
        <v>9467.5</v>
      </c>
      <c r="U507" s="45">
        <v>9122.5</v>
      </c>
      <c r="V507" s="45">
        <v>9218</v>
      </c>
      <c r="W507" s="45">
        <v>9695.25</v>
      </c>
      <c r="X507" s="45">
        <v>9927.75</v>
      </c>
      <c r="Y507" s="45">
        <v>10034.5</v>
      </c>
      <c r="Z507" s="45">
        <v>10143.5</v>
      </c>
      <c r="AA507" s="45">
        <v>9934.25</v>
      </c>
      <c r="AB507" s="45">
        <v>9752.25</v>
      </c>
      <c r="AC507" s="45">
        <v>9567.5</v>
      </c>
      <c r="AD507" s="45">
        <v>9381.25</v>
      </c>
      <c r="AE507" s="45">
        <v>9628.5</v>
      </c>
    </row>
    <row r="508" spans="1:31" ht="12.75">
      <c r="A508" t="s">
        <v>364</v>
      </c>
      <c r="B508" s="45">
        <v>12720.5</v>
      </c>
      <c r="C508" s="45">
        <v>11910</v>
      </c>
      <c r="D508" s="45">
        <v>11578</v>
      </c>
      <c r="E508" s="45">
        <v>11702.75</v>
      </c>
      <c r="F508" s="45">
        <v>11745.75</v>
      </c>
      <c r="G508" s="45">
        <v>12462.25</v>
      </c>
      <c r="H508" s="45">
        <v>13093</v>
      </c>
      <c r="I508" s="45">
        <v>13842.25</v>
      </c>
      <c r="J508" s="45">
        <v>15715.75</v>
      </c>
      <c r="K508" s="45">
        <v>19532</v>
      </c>
      <c r="L508" s="45">
        <v>23198.5</v>
      </c>
      <c r="M508" s="45">
        <v>24933.75</v>
      </c>
      <c r="N508" s="45">
        <v>25941</v>
      </c>
      <c r="O508" s="45">
        <v>24221.5</v>
      </c>
      <c r="P508" s="45">
        <v>21728.5</v>
      </c>
      <c r="Q508" s="45">
        <v>19815.75</v>
      </c>
      <c r="R508" s="45">
        <v>17552.5</v>
      </c>
      <c r="S508" s="45">
        <v>15755.25</v>
      </c>
      <c r="T508" s="45">
        <v>14715.25</v>
      </c>
      <c r="U508" s="45">
        <v>14450.25</v>
      </c>
      <c r="V508" s="45">
        <v>14833.75</v>
      </c>
      <c r="W508" s="45">
        <v>15273</v>
      </c>
      <c r="X508" s="45">
        <v>15726.5</v>
      </c>
      <c r="Y508" s="45">
        <v>16028.5</v>
      </c>
      <c r="Z508" s="45">
        <v>16109</v>
      </c>
      <c r="AA508" s="45">
        <v>16515.25</v>
      </c>
      <c r="AB508" s="45">
        <v>16661.75</v>
      </c>
      <c r="AC508" s="45">
        <v>16369.25</v>
      </c>
      <c r="AD508" s="45">
        <v>15739.25</v>
      </c>
      <c r="AE508" s="45">
        <v>14970.25</v>
      </c>
    </row>
    <row r="514" spans="1:33" ht="12.75">
      <c r="A514" s="22" t="s">
        <v>437</v>
      </c>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row>
    <row r="517" spans="2:7" ht="12.75">
      <c r="B517">
        <v>2007</v>
      </c>
      <c r="C517">
        <v>2008</v>
      </c>
      <c r="D517">
        <v>2009</v>
      </c>
      <c r="E517">
        <v>2010</v>
      </c>
      <c r="F517">
        <v>2011</v>
      </c>
      <c r="G517">
        <v>2012</v>
      </c>
    </row>
    <row r="518" spans="1:8" ht="12.75">
      <c r="A518" t="s">
        <v>300</v>
      </c>
      <c r="B518" s="45">
        <v>2759</v>
      </c>
      <c r="C518" s="45">
        <v>2454</v>
      </c>
      <c r="D518" s="45">
        <v>2046</v>
      </c>
      <c r="E518" s="45">
        <v>2171</v>
      </c>
      <c r="F518" s="45">
        <v>2162</v>
      </c>
      <c r="G518">
        <v>2157</v>
      </c>
      <c r="H518" s="308">
        <f>G518/G519</f>
        <v>0.832336484661393</v>
      </c>
    </row>
    <row r="519" spans="1:7" ht="12.75">
      <c r="A519" t="s">
        <v>438</v>
      </c>
      <c r="B519" s="45">
        <v>3192</v>
      </c>
      <c r="C519" s="45">
        <v>3184</v>
      </c>
      <c r="D519" s="45">
        <v>3184</v>
      </c>
      <c r="E519" s="45">
        <v>2028.4</v>
      </c>
      <c r="F519" s="45">
        <v>2319.193708675234</v>
      </c>
      <c r="G519" s="45">
        <v>2591.5</v>
      </c>
    </row>
    <row r="522" spans="1:2" ht="12.75">
      <c r="A522" t="s">
        <v>242</v>
      </c>
      <c r="B522">
        <v>626</v>
      </c>
    </row>
    <row r="523" spans="1:2" ht="12.75">
      <c r="A523" t="s">
        <v>278</v>
      </c>
      <c r="B523">
        <v>352</v>
      </c>
    </row>
    <row r="524" spans="1:2" ht="12.75">
      <c r="A524" t="s">
        <v>365</v>
      </c>
      <c r="B524">
        <v>401</v>
      </c>
    </row>
    <row r="525" spans="1:2" ht="12.75">
      <c r="A525" t="s">
        <v>279</v>
      </c>
      <c r="B525">
        <v>400</v>
      </c>
    </row>
    <row r="526" spans="1:2" ht="12.75">
      <c r="A526" t="s">
        <v>364</v>
      </c>
      <c r="B526">
        <v>386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90" zoomScaleNormal="90" workbookViewId="0" topLeftCell="A79">
      <selection activeCell="O88" sqref="O88"/>
    </sheetView>
  </sheetViews>
  <sheetFormatPr defaultColWidth="9.140625" defaultRowHeight="12.75"/>
  <cols>
    <col min="1" max="1" width="12.00390625" style="64" customWidth="1"/>
    <col min="2" max="2" width="19.140625" style="64" customWidth="1"/>
    <col min="3" max="4" width="9.7109375" style="64" bestFit="1" customWidth="1"/>
    <col min="5" max="5" width="13.00390625" style="64" customWidth="1"/>
    <col min="6" max="6" width="10.140625" style="64" bestFit="1" customWidth="1"/>
    <col min="7" max="7" width="9.7109375" style="64" bestFit="1" customWidth="1"/>
    <col min="8" max="8" width="9.28125" style="64" customWidth="1"/>
    <col min="9" max="9" width="9.28125" style="74" customWidth="1"/>
    <col min="10" max="10" width="9.8515625" style="64" customWidth="1"/>
    <col min="11" max="16384" width="9.140625" style="64" customWidth="1"/>
  </cols>
  <sheetData>
    <row r="1" spans="1:11" s="8" customFormat="1" ht="20.25" customHeight="1">
      <c r="A1" s="189" t="s">
        <v>107</v>
      </c>
      <c r="B1" s="121"/>
      <c r="C1" s="122"/>
      <c r="D1" s="122"/>
      <c r="E1" s="122"/>
      <c r="F1" s="122"/>
      <c r="G1" s="122"/>
      <c r="H1" s="122"/>
      <c r="I1" s="122"/>
      <c r="J1" s="122"/>
      <c r="K1" s="82"/>
    </row>
    <row r="2" spans="1:11" s="8" customFormat="1" ht="15">
      <c r="A2" s="210" t="s">
        <v>551</v>
      </c>
      <c r="B2" s="191"/>
      <c r="C2" s="192"/>
      <c r="D2" s="192"/>
      <c r="E2" s="192"/>
      <c r="F2" s="192"/>
      <c r="G2" s="192"/>
      <c r="H2" s="192"/>
      <c r="I2" s="192"/>
      <c r="J2" s="192"/>
      <c r="K2" s="82"/>
    </row>
    <row r="3" spans="1:11" s="8" customFormat="1" ht="15">
      <c r="A3" s="211" t="s">
        <v>306</v>
      </c>
      <c r="B3" s="193"/>
      <c r="C3" s="194"/>
      <c r="D3" s="194"/>
      <c r="E3" s="194"/>
      <c r="F3" s="194"/>
      <c r="G3" s="194"/>
      <c r="H3" s="194"/>
      <c r="I3" s="194"/>
      <c r="J3" s="194"/>
      <c r="K3" s="82"/>
    </row>
    <row r="4" spans="1:10" s="65" customFormat="1" ht="22.5" customHeight="1">
      <c r="A4" s="212"/>
      <c r="B4" s="212"/>
      <c r="C4" s="213" t="s">
        <v>302</v>
      </c>
      <c r="D4" s="214"/>
      <c r="E4" s="214"/>
      <c r="F4" s="366" t="s">
        <v>552</v>
      </c>
      <c r="G4" s="366"/>
      <c r="H4" s="366"/>
      <c r="I4" s="366"/>
      <c r="J4" s="367"/>
    </row>
    <row r="5" spans="1:10" ht="21" customHeight="1">
      <c r="A5" s="111"/>
      <c r="B5" s="111"/>
      <c r="C5" s="112" t="s">
        <v>227</v>
      </c>
      <c r="D5" s="112">
        <v>2013</v>
      </c>
      <c r="E5" s="113" t="s">
        <v>307</v>
      </c>
      <c r="F5" s="114" t="s">
        <v>237</v>
      </c>
      <c r="G5" s="114" t="s">
        <v>238</v>
      </c>
      <c r="H5" s="114" t="s">
        <v>239</v>
      </c>
      <c r="I5" s="114" t="s">
        <v>240</v>
      </c>
      <c r="J5" s="115" t="s">
        <v>241</v>
      </c>
    </row>
    <row r="6" spans="1:10" ht="17.1" customHeight="1">
      <c r="A6" s="116" t="s">
        <v>234</v>
      </c>
      <c r="B6" s="116"/>
      <c r="C6" s="117">
        <f>data!C5/1000</f>
        <v>5940.251</v>
      </c>
      <c r="D6" s="117">
        <f>data!G5/1000</f>
        <v>6381.859</v>
      </c>
      <c r="E6" s="118">
        <f aca="true" t="shared" si="0" ref="E6:E11">D6/C6-1</f>
        <v>0.07434163977246078</v>
      </c>
      <c r="F6" s="119">
        <f>data!O4</f>
        <v>0.019194938223698</v>
      </c>
      <c r="G6" s="119">
        <f>data!P4</f>
        <v>0.035691591800025346</v>
      </c>
      <c r="H6" s="119">
        <f>data!Q4</f>
        <v>-0.032437847930806285</v>
      </c>
      <c r="I6" s="119">
        <f>data!R4</f>
        <v>0.2534752156745217</v>
      </c>
      <c r="J6" s="119">
        <f>data!S4</f>
        <v>0.20843798047123419</v>
      </c>
    </row>
    <row r="7" spans="1:10" ht="17.1" customHeight="1">
      <c r="A7" s="116" t="str">
        <f>data!B6</f>
        <v>West-Vlaanderen</v>
      </c>
      <c r="B7" s="116"/>
      <c r="C7" s="117">
        <f>data!C6/1000</f>
        <v>1128.774</v>
      </c>
      <c r="D7" s="117">
        <f>data!G6/1000</f>
        <v>1173.019</v>
      </c>
      <c r="E7" s="120">
        <f t="shared" si="0"/>
        <v>0.03919739469548378</v>
      </c>
      <c r="F7" s="119">
        <f>data!O5</f>
        <v>-0.08572603053355676</v>
      </c>
      <c r="G7" s="119">
        <f>data!P5</f>
        <v>0.0016788610137681292</v>
      </c>
      <c r="H7" s="119">
        <f>data!Q5</f>
        <v>-0.07459495127829929</v>
      </c>
      <c r="I7" s="119">
        <f>data!R5</f>
        <v>0.20913572561698035</v>
      </c>
      <c r="J7" s="119">
        <f>data!S5</f>
        <v>0.23756637884114684</v>
      </c>
    </row>
    <row r="8" spans="1:10" ht="17.1" customHeight="1">
      <c r="A8" s="116" t="str">
        <f>data!B7</f>
        <v>Resoc Brugge</v>
      </c>
      <c r="B8" s="116"/>
      <c r="C8" s="117">
        <f>data!C7/1000</f>
        <v>270.866</v>
      </c>
      <c r="D8" s="117">
        <f>data!G7/1000</f>
        <v>279.49</v>
      </c>
      <c r="E8" s="120">
        <f t="shared" si="0"/>
        <v>0.031838621310906534</v>
      </c>
      <c r="F8" s="119">
        <f>data!O6</f>
        <v>-0.11918749152695562</v>
      </c>
      <c r="G8" s="119">
        <f>data!P6</f>
        <v>-0.011314486303516613</v>
      </c>
      <c r="H8" s="119">
        <f>data!Q6</f>
        <v>-0.11111111111111116</v>
      </c>
      <c r="I8" s="119">
        <f>data!R6</f>
        <v>0.21816305051813467</v>
      </c>
      <c r="J8" s="119">
        <f>data!S6</f>
        <v>0.2918865638540362</v>
      </c>
    </row>
    <row r="9" spans="1:10" ht="17.1" customHeight="1">
      <c r="A9" s="116" t="str">
        <f>data!B8</f>
        <v>Resoc Oostende</v>
      </c>
      <c r="B9" s="116"/>
      <c r="C9" s="117">
        <f>data!C8/1000</f>
        <v>142.43</v>
      </c>
      <c r="D9" s="117">
        <f>data!G8/1000</f>
        <v>153.203</v>
      </c>
      <c r="E9" s="120">
        <f t="shared" si="0"/>
        <v>0.07563715509373026</v>
      </c>
      <c r="F9" s="119">
        <f>data!O7</f>
        <v>-0.0898160610139076</v>
      </c>
      <c r="G9" s="119">
        <f>data!P7</f>
        <v>0.07217300677436156</v>
      </c>
      <c r="H9" s="119">
        <f>data!Q7</f>
        <v>-0.0779452476161181</v>
      </c>
      <c r="I9" s="119">
        <f>data!R7</f>
        <v>0.2656576980568013</v>
      </c>
      <c r="J9" s="119">
        <f>data!S7</f>
        <v>0.28565082185695245</v>
      </c>
    </row>
    <row r="10" spans="1:10" ht="17.1" customHeight="1">
      <c r="A10" s="116" t="str">
        <f>data!B9</f>
        <v>Resoc Roeselare-Tielt</v>
      </c>
      <c r="B10" s="116"/>
      <c r="C10" s="117">
        <f>data!C9/1000</f>
        <v>228.526</v>
      </c>
      <c r="D10" s="117">
        <f>data!G9/1000</f>
        <v>238.893</v>
      </c>
      <c r="E10" s="120">
        <f t="shared" si="0"/>
        <v>0.04536464122244288</v>
      </c>
      <c r="F10" s="119">
        <f>data!O8</f>
        <v>-0.039317858834675534</v>
      </c>
      <c r="G10" s="119">
        <f>data!P8</f>
        <v>-0.001121744312405748</v>
      </c>
      <c r="H10" s="119">
        <f>data!Q8</f>
        <v>-0.028708721994862962</v>
      </c>
      <c r="I10" s="119">
        <f>data!R8</f>
        <v>0.15951435552840554</v>
      </c>
      <c r="J10" s="119">
        <f>data!S8</f>
        <v>0.20505696734891554</v>
      </c>
    </row>
    <row r="11" spans="1:10" ht="17.1" customHeight="1">
      <c r="A11" s="116" t="str">
        <f>data!B10</f>
        <v>Resoc Westhoek</v>
      </c>
      <c r="B11" s="116"/>
      <c r="C11" s="117">
        <f>data!C10/1000</f>
        <v>208.641</v>
      </c>
      <c r="D11" s="117">
        <f>data!G10/1000</f>
        <v>217.694</v>
      </c>
      <c r="E11" s="120">
        <f t="shared" si="0"/>
        <v>0.04339032117369057</v>
      </c>
      <c r="F11" s="119">
        <f>data!O9</f>
        <v>-0.10937330292169001</v>
      </c>
      <c r="G11" s="119">
        <f>data!P9</f>
        <v>0.013229909044375265</v>
      </c>
      <c r="H11" s="119">
        <f>data!Q9</f>
        <v>-0.07228966625777256</v>
      </c>
      <c r="I11" s="119">
        <f>data!R9</f>
        <v>0.2621573334822176</v>
      </c>
      <c r="J11" s="119">
        <f>data!S9</f>
        <v>0.21378336820347354</v>
      </c>
    </row>
    <row r="12" spans="1:10" ht="17.1" customHeight="1">
      <c r="A12" s="116" t="str">
        <f>data!B11</f>
        <v>Resoc Z-W-Vlaanderen</v>
      </c>
      <c r="B12" s="116"/>
      <c r="C12" s="117">
        <f>data!C11/1000</f>
        <v>278.311</v>
      </c>
      <c r="D12" s="117">
        <f>data!G11/1000</f>
        <v>283.739</v>
      </c>
      <c r="E12" s="120">
        <f>D12/C12-1</f>
        <v>0.019503361347557258</v>
      </c>
      <c r="F12" s="119">
        <f>data!O10</f>
        <v>-0.07378277922664644</v>
      </c>
      <c r="G12" s="119">
        <f>data!P10</f>
        <v>-0.02333901192504262</v>
      </c>
      <c r="H12" s="119">
        <f>data!Q10</f>
        <v>-0.07667233417507568</v>
      </c>
      <c r="I12" s="119">
        <f>data!R10</f>
        <v>0.1693100713719271</v>
      </c>
      <c r="J12" s="119">
        <f>data!S10</f>
        <v>0.1986235901357294</v>
      </c>
    </row>
    <row r="13" spans="1:10" ht="5.25" customHeight="1">
      <c r="A13" s="66"/>
      <c r="B13" s="66"/>
      <c r="C13" s="67"/>
      <c r="D13" s="67"/>
      <c r="E13" s="68"/>
      <c r="F13" s="69"/>
      <c r="G13" s="69"/>
      <c r="H13" s="69"/>
      <c r="I13" s="69"/>
      <c r="J13" s="69"/>
    </row>
    <row r="14" spans="1:11" s="8" customFormat="1" ht="20.25" customHeight="1">
      <c r="A14" s="189" t="s">
        <v>128</v>
      </c>
      <c r="B14" s="121"/>
      <c r="C14" s="122"/>
      <c r="D14" s="122"/>
      <c r="E14" s="122"/>
      <c r="F14" s="122"/>
      <c r="G14" s="122"/>
      <c r="H14" s="122"/>
      <c r="I14" s="122"/>
      <c r="J14" s="122"/>
      <c r="K14" s="82"/>
    </row>
    <row r="15" spans="1:9" ht="15">
      <c r="A15" s="70"/>
      <c r="B15" s="71"/>
      <c r="C15" s="72"/>
      <c r="D15" s="72"/>
      <c r="E15" s="72"/>
      <c r="F15" s="72"/>
      <c r="G15" s="72"/>
      <c r="H15" s="72"/>
      <c r="I15" s="71"/>
    </row>
    <row r="16" spans="3:8" ht="12.75">
      <c r="C16" s="73"/>
      <c r="D16" s="73"/>
      <c r="E16" s="73"/>
      <c r="F16" s="73"/>
      <c r="G16" s="73"/>
      <c r="H16" s="73"/>
    </row>
    <row r="17" spans="3:8" ht="12.75">
      <c r="C17" s="73"/>
      <c r="D17" s="73"/>
      <c r="E17" s="73"/>
      <c r="F17" s="73"/>
      <c r="G17" s="73"/>
      <c r="H17" s="73"/>
    </row>
    <row r="18" ht="12.75">
      <c r="B18" s="74"/>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1:11" s="8" customFormat="1" ht="20.25" customHeight="1">
      <c r="A48" s="189" t="s">
        <v>475</v>
      </c>
      <c r="B48" s="121"/>
      <c r="C48" s="122"/>
      <c r="D48" s="122"/>
      <c r="E48" s="122"/>
      <c r="F48" s="122"/>
      <c r="G48" s="122"/>
      <c r="H48" s="122"/>
      <c r="I48" s="122"/>
      <c r="J48" s="122"/>
      <c r="K48" s="82"/>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6" customHeight="1"/>
    <row r="83" spans="1:11" s="8" customFormat="1" ht="20.25" customHeight="1">
      <c r="A83" s="189" t="s">
        <v>474</v>
      </c>
      <c r="B83" s="121"/>
      <c r="C83" s="122"/>
      <c r="D83" s="122"/>
      <c r="E83" s="122"/>
      <c r="F83" s="122"/>
      <c r="G83" s="122"/>
      <c r="H83" s="122"/>
      <c r="I83" s="122"/>
      <c r="J83" s="122"/>
      <c r="K83" s="82"/>
    </row>
  </sheetData>
  <mergeCells count="1">
    <mergeCell ref="F4:J4"/>
  </mergeCells>
  <printOptions/>
  <pageMargins left="0.41" right="0.42" top="0.59" bottom="0.54" header="0.5" footer="0.5"/>
  <pageSetup horizontalDpi="600" verticalDpi="600" orientation="portrait" paperSize="9" scale="80" r:id="rId2"/>
  <rowBreaks count="1" manualBreakCount="1">
    <brk id="47"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2"/>
  <sheetViews>
    <sheetView showGridLines="0" workbookViewId="0" topLeftCell="A190">
      <selection activeCell="O88" sqref="O88"/>
    </sheetView>
  </sheetViews>
  <sheetFormatPr defaultColWidth="9.140625" defaultRowHeight="12.75"/>
  <cols>
    <col min="1" max="1" width="11.00390625" style="74" customWidth="1"/>
    <col min="2" max="2" width="12.140625" style="74" customWidth="1"/>
    <col min="3" max="9" width="12.7109375" style="74" customWidth="1"/>
    <col min="10" max="16384" width="9.140625" style="74" customWidth="1"/>
  </cols>
  <sheetData>
    <row r="1" spans="1:9" s="8" customFormat="1" ht="30.75" customHeight="1">
      <c r="A1" s="189" t="s">
        <v>553</v>
      </c>
      <c r="B1" s="121"/>
      <c r="C1" s="122"/>
      <c r="D1" s="122"/>
      <c r="E1" s="122"/>
      <c r="F1" s="122"/>
      <c r="G1" s="122"/>
      <c r="H1" s="122"/>
      <c r="I1" s="122"/>
    </row>
    <row r="2" spans="1:9" s="8" customFormat="1" ht="16.5" customHeight="1">
      <c r="A2" s="209" t="s">
        <v>316</v>
      </c>
      <c r="B2" s="191"/>
      <c r="C2" s="192"/>
      <c r="D2" s="192"/>
      <c r="E2" s="192"/>
      <c r="F2" s="192"/>
      <c r="G2" s="192"/>
      <c r="H2" s="192"/>
      <c r="I2" s="192"/>
    </row>
    <row r="3" s="312" customFormat="1" ht="5.25" customHeight="1"/>
    <row r="4" spans="1:9" ht="18">
      <c r="A4" s="313"/>
      <c r="B4" s="314"/>
      <c r="C4" s="368" t="s">
        <v>554</v>
      </c>
      <c r="D4" s="368"/>
      <c r="E4" s="368"/>
      <c r="F4" s="368"/>
      <c r="G4" s="369" t="s">
        <v>555</v>
      </c>
      <c r="H4" s="369"/>
      <c r="I4" s="369"/>
    </row>
    <row r="5" spans="1:9" ht="25.2" thickBot="1">
      <c r="A5" s="315"/>
      <c r="B5" s="316"/>
      <c r="C5" s="317" t="s">
        <v>276</v>
      </c>
      <c r="D5" s="317" t="s">
        <v>301</v>
      </c>
      <c r="E5" s="317" t="s">
        <v>303</v>
      </c>
      <c r="F5" s="317" t="s">
        <v>299</v>
      </c>
      <c r="G5" s="318" t="s">
        <v>319</v>
      </c>
      <c r="H5" s="318" t="s">
        <v>320</v>
      </c>
      <c r="I5" s="318" t="s">
        <v>321</v>
      </c>
    </row>
    <row r="6" spans="1:36" ht="19.95" customHeight="1" thickBot="1" thickTop="1">
      <c r="A6" s="319" t="s">
        <v>556</v>
      </c>
      <c r="B6" s="320"/>
      <c r="C6" s="321"/>
      <c r="D6" s="321"/>
      <c r="E6" s="321"/>
      <c r="F6" s="320"/>
      <c r="G6" s="320"/>
      <c r="H6" s="320"/>
      <c r="I6" s="322"/>
      <c r="AB6" s="75"/>
      <c r="AC6" s="75"/>
      <c r="AD6" s="76"/>
      <c r="AE6" s="75"/>
      <c r="AF6" s="77"/>
      <c r="AG6" s="75"/>
      <c r="AH6" s="76"/>
      <c r="AI6" s="75"/>
      <c r="AJ6" s="76"/>
    </row>
    <row r="7" spans="1:36" ht="15" customHeight="1" thickTop="1">
      <c r="A7" s="172"/>
      <c r="B7" s="171" t="s">
        <v>299</v>
      </c>
      <c r="C7" s="323">
        <v>2709004.004421184</v>
      </c>
      <c r="D7" s="173">
        <v>192146.25000000073</v>
      </c>
      <c r="E7" s="324">
        <v>886828.7455788319</v>
      </c>
      <c r="F7" s="173">
        <v>3787979</v>
      </c>
      <c r="G7" s="325">
        <f aca="true" t="shared" si="0" ref="G7:G12">C7/F7*100</f>
        <v>71.51581369435216</v>
      </c>
      <c r="H7" s="325">
        <f aca="true" t="shared" si="1" ref="H7:H12">D7/(C7+D7)*100</f>
        <v>6.623105773552437</v>
      </c>
      <c r="I7" s="325">
        <f aca="true" t="shared" si="2" ref="I7:I12">(C7+D7)/F7*100</f>
        <v>76.58834049558313</v>
      </c>
      <c r="AB7" s="75"/>
      <c r="AC7" s="75"/>
      <c r="AD7" s="76"/>
      <c r="AE7" s="75"/>
      <c r="AF7" s="77"/>
      <c r="AG7" s="75"/>
      <c r="AH7" s="76"/>
      <c r="AI7" s="75"/>
      <c r="AJ7" s="76"/>
    </row>
    <row r="8" spans="1:36" ht="15.6">
      <c r="A8" s="174"/>
      <c r="B8" s="176" t="s">
        <v>304</v>
      </c>
      <c r="C8" s="326">
        <v>1457116.9960983717</v>
      </c>
      <c r="D8" s="178">
        <v>99911.00000000012</v>
      </c>
      <c r="E8" s="327">
        <v>354359.50390162924</v>
      </c>
      <c r="F8" s="178">
        <v>1911387.5</v>
      </c>
      <c r="G8" s="328">
        <f t="shared" si="0"/>
        <v>76.2334689380553</v>
      </c>
      <c r="H8" s="328">
        <f t="shared" si="1"/>
        <v>6.416776079194393</v>
      </c>
      <c r="I8" s="328">
        <f t="shared" si="2"/>
        <v>81.46061414016633</v>
      </c>
      <c r="J8" s="75"/>
      <c r="K8" s="75"/>
      <c r="L8" s="75"/>
      <c r="M8" s="75"/>
      <c r="N8" s="75"/>
      <c r="O8" s="75"/>
      <c r="P8" s="75"/>
      <c r="Q8" s="75"/>
      <c r="R8" s="75"/>
      <c r="S8" s="75"/>
      <c r="T8" s="75"/>
      <c r="U8" s="75"/>
      <c r="V8" s="75"/>
      <c r="W8" s="75"/>
      <c r="X8" s="75"/>
      <c r="Y8" s="75"/>
      <c r="Z8" s="75"/>
      <c r="AA8" s="75"/>
      <c r="AB8" s="75"/>
      <c r="AC8" s="75"/>
      <c r="AD8" s="76"/>
      <c r="AE8" s="75"/>
      <c r="AF8" s="77"/>
      <c r="AG8" s="75"/>
      <c r="AH8" s="76"/>
      <c r="AI8" s="75"/>
      <c r="AJ8" s="76"/>
    </row>
    <row r="9" spans="1:36" ht="15.6">
      <c r="A9" s="174"/>
      <c r="B9" s="174" t="s">
        <v>305</v>
      </c>
      <c r="C9" s="329">
        <v>1251887.0083227986</v>
      </c>
      <c r="D9" s="177">
        <v>92235.24999999972</v>
      </c>
      <c r="E9" s="330">
        <v>532469.2416772024</v>
      </c>
      <c r="F9" s="177">
        <v>1876591.5</v>
      </c>
      <c r="G9" s="331">
        <f t="shared" si="0"/>
        <v>66.71068308274862</v>
      </c>
      <c r="H9" s="331">
        <f t="shared" si="1"/>
        <v>6.862117595990953</v>
      </c>
      <c r="I9" s="331">
        <f t="shared" si="2"/>
        <v>71.62572452890245</v>
      </c>
      <c r="J9" s="75"/>
      <c r="K9" s="75"/>
      <c r="L9" s="75"/>
      <c r="M9" s="75"/>
      <c r="N9" s="75"/>
      <c r="O9" s="75"/>
      <c r="P9" s="75"/>
      <c r="Q9" s="75"/>
      <c r="R9" s="75"/>
      <c r="S9" s="75"/>
      <c r="T9" s="75"/>
      <c r="U9" s="75"/>
      <c r="V9" s="75"/>
      <c r="W9" s="75"/>
      <c r="X9" s="75"/>
      <c r="Y9" s="75"/>
      <c r="Z9" s="75"/>
      <c r="AA9" s="75"/>
      <c r="AB9" s="75"/>
      <c r="AC9" s="75"/>
      <c r="AD9" s="76"/>
      <c r="AE9" s="75"/>
      <c r="AF9" s="77"/>
      <c r="AG9" s="75"/>
      <c r="AH9" s="76"/>
      <c r="AI9" s="75"/>
      <c r="AJ9" s="76"/>
    </row>
    <row r="10" spans="1:27" ht="15.6">
      <c r="A10" s="174"/>
      <c r="B10" s="176" t="s">
        <v>318</v>
      </c>
      <c r="C10" s="326">
        <v>195722.85092446476</v>
      </c>
      <c r="D10" s="178">
        <v>32690.166666666682</v>
      </c>
      <c r="E10" s="327">
        <v>154487.48240886867</v>
      </c>
      <c r="F10" s="178">
        <v>382900.5</v>
      </c>
      <c r="G10" s="328">
        <f t="shared" si="0"/>
        <v>51.11585148738765</v>
      </c>
      <c r="H10" s="328">
        <f t="shared" si="1"/>
        <v>14.311866727833966</v>
      </c>
      <c r="I10" s="328">
        <f t="shared" si="2"/>
        <v>59.6533610144493</v>
      </c>
      <c r="J10" s="94"/>
      <c r="K10" s="94"/>
      <c r="L10" s="94"/>
      <c r="M10" s="94"/>
      <c r="N10" s="94"/>
      <c r="O10" s="94"/>
      <c r="P10" s="94"/>
      <c r="Q10" s="94"/>
      <c r="R10" s="94"/>
      <c r="S10" s="94"/>
      <c r="T10" s="94"/>
      <c r="U10" s="94"/>
      <c r="V10" s="94"/>
      <c r="W10" s="94"/>
      <c r="X10" s="94"/>
      <c r="Y10" s="94"/>
      <c r="Z10" s="94"/>
      <c r="AA10" s="94"/>
    </row>
    <row r="11" spans="1:27" ht="15.6">
      <c r="A11" s="174"/>
      <c r="B11" s="176" t="s">
        <v>308</v>
      </c>
      <c r="C11" s="326">
        <v>2151426.045988029</v>
      </c>
      <c r="D11" s="178">
        <v>132105.25000000015</v>
      </c>
      <c r="E11" s="327">
        <v>315360.7040119705</v>
      </c>
      <c r="F11" s="178">
        <v>2598892</v>
      </c>
      <c r="G11" s="328">
        <f t="shared" si="0"/>
        <v>82.78243366742554</v>
      </c>
      <c r="H11" s="328">
        <f t="shared" si="1"/>
        <v>5.785129822047891</v>
      </c>
      <c r="I11" s="328">
        <f t="shared" si="2"/>
        <v>87.86557101980493</v>
      </c>
      <c r="J11" s="94"/>
      <c r="K11" s="94"/>
      <c r="L11" s="94"/>
      <c r="M11" s="94"/>
      <c r="N11" s="94"/>
      <c r="O11" s="94"/>
      <c r="P11" s="94"/>
      <c r="Q11" s="94"/>
      <c r="R11" s="94"/>
      <c r="S11" s="94"/>
      <c r="T11" s="94"/>
      <c r="U11" s="94"/>
      <c r="V11" s="94"/>
      <c r="W11" s="94"/>
      <c r="X11" s="94"/>
      <c r="Y11" s="94"/>
      <c r="Z11" s="94"/>
      <c r="AA11" s="94"/>
    </row>
    <row r="12" spans="1:27" ht="16.2" thickBot="1">
      <c r="A12" s="174"/>
      <c r="B12" s="174" t="s">
        <v>271</v>
      </c>
      <c r="C12" s="329">
        <v>361855.1075086756</v>
      </c>
      <c r="D12" s="177">
        <v>27350.833333333307</v>
      </c>
      <c r="E12" s="330">
        <v>416980.55915799126</v>
      </c>
      <c r="F12" s="177">
        <v>806186.5</v>
      </c>
      <c r="G12" s="331">
        <f t="shared" si="0"/>
        <v>44.8847887565316</v>
      </c>
      <c r="H12" s="331">
        <f t="shared" si="1"/>
        <v>7.027342201961886</v>
      </c>
      <c r="I12" s="331">
        <f t="shared" si="2"/>
        <v>48.27740737931098</v>
      </c>
      <c r="J12" s="94"/>
      <c r="K12" s="94"/>
      <c r="L12" s="94"/>
      <c r="M12" s="94"/>
      <c r="N12" s="94"/>
      <c r="O12" s="94"/>
      <c r="P12" s="94"/>
      <c r="Q12" s="94"/>
      <c r="R12" s="94"/>
      <c r="S12" s="94"/>
      <c r="T12" s="94"/>
      <c r="U12" s="94"/>
      <c r="V12" s="94"/>
      <c r="W12" s="94"/>
      <c r="X12" s="94"/>
      <c r="Y12" s="94"/>
      <c r="Z12" s="94"/>
      <c r="AA12" s="94"/>
    </row>
    <row r="13" spans="1:36" ht="19.95" customHeight="1" thickBot="1" thickTop="1">
      <c r="A13" s="319" t="s">
        <v>235</v>
      </c>
      <c r="B13" s="320"/>
      <c r="C13" s="321"/>
      <c r="D13" s="321"/>
      <c r="E13" s="321"/>
      <c r="F13" s="320"/>
      <c r="G13" s="320"/>
      <c r="H13" s="320"/>
      <c r="I13" s="322"/>
      <c r="AB13" s="75"/>
      <c r="AC13" s="75"/>
      <c r="AD13" s="76"/>
      <c r="AE13" s="75"/>
      <c r="AF13" s="77"/>
      <c r="AG13" s="75"/>
      <c r="AH13" s="76"/>
      <c r="AI13" s="75"/>
      <c r="AJ13" s="76"/>
    </row>
    <row r="14" spans="1:36" ht="16.2" thickTop="1">
      <c r="A14" s="172"/>
      <c r="B14" s="171" t="s">
        <v>299</v>
      </c>
      <c r="C14" s="323">
        <v>500165.00037331664</v>
      </c>
      <c r="D14" s="173">
        <v>27659.500000000004</v>
      </c>
      <c r="E14" s="324">
        <v>151220.99962668327</v>
      </c>
      <c r="F14" s="173">
        <v>679045.5</v>
      </c>
      <c r="G14" s="325">
        <f aca="true" t="shared" si="3" ref="G14:G19">C14/F14*100</f>
        <v>73.65706721763367</v>
      </c>
      <c r="H14" s="325">
        <f aca="true" t="shared" si="4" ref="H14:H19">D14/(C14+D14)*100</f>
        <v>5.2402834617258485</v>
      </c>
      <c r="I14" s="325">
        <f aca="true" t="shared" si="5" ref="I14:I19">(C14+D14)/F14*100</f>
        <v>77.73035832993764</v>
      </c>
      <c r="L14" s="75"/>
      <c r="M14" s="75"/>
      <c r="N14" s="75"/>
      <c r="O14" s="75"/>
      <c r="P14" s="75"/>
      <c r="Q14" s="75"/>
      <c r="R14" s="75"/>
      <c r="S14" s="75"/>
      <c r="T14" s="75"/>
      <c r="U14" s="75"/>
      <c r="V14" s="75"/>
      <c r="W14" s="75"/>
      <c r="X14" s="75"/>
      <c r="Y14" s="75"/>
      <c r="Z14" s="75"/>
      <c r="AA14" s="75"/>
      <c r="AB14" s="75"/>
      <c r="AC14" s="75"/>
      <c r="AD14" s="76"/>
      <c r="AE14" s="76"/>
      <c r="AF14" s="77"/>
      <c r="AG14" s="76"/>
      <c r="AH14" s="76"/>
      <c r="AI14" s="76"/>
      <c r="AJ14" s="76"/>
    </row>
    <row r="15" spans="1:36" ht="15.6">
      <c r="A15" s="174"/>
      <c r="B15" s="176" t="s">
        <v>304</v>
      </c>
      <c r="C15" s="326">
        <v>268972.43979711056</v>
      </c>
      <c r="D15" s="178">
        <v>14039.083333333328</v>
      </c>
      <c r="E15" s="327">
        <v>62092.97686955602</v>
      </c>
      <c r="F15" s="178">
        <v>345104.5</v>
      </c>
      <c r="G15" s="328">
        <f t="shared" si="3"/>
        <v>77.93941829130323</v>
      </c>
      <c r="H15" s="328">
        <f t="shared" si="4"/>
        <v>4.960604846772449</v>
      </c>
      <c r="I15" s="328">
        <f t="shared" si="5"/>
        <v>82.00748559652044</v>
      </c>
      <c r="L15" s="94"/>
      <c r="M15" s="94"/>
      <c r="N15" s="94"/>
      <c r="O15" s="94"/>
      <c r="P15" s="94"/>
      <c r="Q15" s="94"/>
      <c r="R15" s="94"/>
      <c r="S15" s="94"/>
      <c r="T15" s="94"/>
      <c r="U15" s="94"/>
      <c r="V15" s="94"/>
      <c r="W15" s="94"/>
      <c r="X15" s="94"/>
      <c r="Y15" s="75"/>
      <c r="Z15" s="75"/>
      <c r="AA15" s="75"/>
      <c r="AB15" s="75"/>
      <c r="AC15" s="75"/>
      <c r="AD15" s="76"/>
      <c r="AE15" s="75"/>
      <c r="AF15" s="77"/>
      <c r="AG15" s="75"/>
      <c r="AH15" s="76"/>
      <c r="AI15" s="75"/>
      <c r="AJ15" s="76"/>
    </row>
    <row r="16" spans="1:36" ht="15.6">
      <c r="A16" s="174"/>
      <c r="B16" s="174" t="s">
        <v>305</v>
      </c>
      <c r="C16" s="329">
        <v>231192.56057620607</v>
      </c>
      <c r="D16" s="177">
        <v>13620.416666666668</v>
      </c>
      <c r="E16" s="330">
        <v>89128.02275712733</v>
      </c>
      <c r="F16" s="177">
        <v>333941</v>
      </c>
      <c r="G16" s="331">
        <f t="shared" si="3"/>
        <v>69.23155904073057</v>
      </c>
      <c r="H16" s="331">
        <f t="shared" si="4"/>
        <v>5.563600761717055</v>
      </c>
      <c r="I16" s="331">
        <f t="shared" si="5"/>
        <v>73.31024858968283</v>
      </c>
      <c r="L16" s="94"/>
      <c r="M16" s="94"/>
      <c r="N16" s="94"/>
      <c r="O16" s="94"/>
      <c r="P16" s="94"/>
      <c r="Q16" s="94"/>
      <c r="R16" s="94"/>
      <c r="S16" s="94"/>
      <c r="T16" s="94"/>
      <c r="U16" s="94"/>
      <c r="V16" s="94"/>
      <c r="W16" s="94"/>
      <c r="X16" s="94"/>
      <c r="Y16" s="75"/>
      <c r="Z16" s="75"/>
      <c r="AA16" s="75"/>
      <c r="AB16" s="75"/>
      <c r="AC16" s="75"/>
      <c r="AD16" s="76"/>
      <c r="AE16" s="75"/>
      <c r="AF16" s="77"/>
      <c r="AG16" s="75"/>
      <c r="AH16" s="76"/>
      <c r="AI16" s="75"/>
      <c r="AJ16" s="76"/>
    </row>
    <row r="17" spans="1:24" ht="15.6">
      <c r="A17" s="174"/>
      <c r="B17" s="176" t="s">
        <v>318</v>
      </c>
      <c r="C17" s="326">
        <v>40072.92067022363</v>
      </c>
      <c r="D17" s="178">
        <v>4888.333333333332</v>
      </c>
      <c r="E17" s="327">
        <v>25466.74599644303</v>
      </c>
      <c r="F17" s="178">
        <v>70428</v>
      </c>
      <c r="G17" s="328">
        <f t="shared" si="3"/>
        <v>56.89913197907598</v>
      </c>
      <c r="H17" s="328">
        <f t="shared" si="4"/>
        <v>10.872324274911476</v>
      </c>
      <c r="I17" s="328">
        <f t="shared" si="5"/>
        <v>63.84002669897906</v>
      </c>
      <c r="L17" s="94"/>
      <c r="M17" s="94"/>
      <c r="N17" s="94"/>
      <c r="O17" s="94"/>
      <c r="P17" s="94"/>
      <c r="Q17" s="94"/>
      <c r="R17" s="94"/>
      <c r="S17" s="94"/>
      <c r="T17" s="94"/>
      <c r="U17" s="94"/>
      <c r="V17" s="94"/>
      <c r="W17" s="94"/>
      <c r="X17" s="94"/>
    </row>
    <row r="18" spans="1:24" ht="15.6">
      <c r="A18" s="174"/>
      <c r="B18" s="176" t="s">
        <v>308</v>
      </c>
      <c r="C18" s="326">
        <v>391367.3657682897</v>
      </c>
      <c r="D18" s="178">
        <v>18279.66666666668</v>
      </c>
      <c r="E18" s="327">
        <v>45075.46756504369</v>
      </c>
      <c r="F18" s="178">
        <v>454722.5</v>
      </c>
      <c r="G18" s="328">
        <f t="shared" si="3"/>
        <v>86.06729725674224</v>
      </c>
      <c r="H18" s="328">
        <f t="shared" si="4"/>
        <v>4.462296860302318</v>
      </c>
      <c r="I18" s="328">
        <f t="shared" si="5"/>
        <v>90.08725814864151</v>
      </c>
      <c r="L18" s="94"/>
      <c r="M18" s="94"/>
      <c r="N18" s="94"/>
      <c r="O18" s="94"/>
      <c r="P18" s="94"/>
      <c r="Q18" s="94"/>
      <c r="R18" s="94"/>
      <c r="S18" s="94"/>
      <c r="T18" s="94"/>
      <c r="U18" s="94"/>
      <c r="V18" s="94"/>
      <c r="W18" s="94"/>
      <c r="X18" s="94"/>
    </row>
    <row r="19" spans="1:24" ht="16.2" thickBot="1">
      <c r="A19" s="174"/>
      <c r="B19" s="174" t="s">
        <v>271</v>
      </c>
      <c r="C19" s="329">
        <v>68724.7139348035</v>
      </c>
      <c r="D19" s="177">
        <v>4491.499999999999</v>
      </c>
      <c r="E19" s="330">
        <v>80678.78606519652</v>
      </c>
      <c r="F19" s="177">
        <v>153895</v>
      </c>
      <c r="G19" s="331">
        <f t="shared" si="3"/>
        <v>44.656885496477145</v>
      </c>
      <c r="H19" s="331">
        <f t="shared" si="4"/>
        <v>6.134570143164633</v>
      </c>
      <c r="I19" s="331">
        <f t="shared" si="5"/>
        <v>47.57543385737256</v>
      </c>
      <c r="L19" s="94"/>
      <c r="M19" s="94"/>
      <c r="N19" s="94"/>
      <c r="O19" s="94"/>
      <c r="P19" s="94"/>
      <c r="Q19" s="94"/>
      <c r="R19" s="94"/>
      <c r="S19" s="94"/>
      <c r="T19" s="94"/>
      <c r="U19" s="94"/>
      <c r="V19" s="94"/>
      <c r="W19" s="94"/>
      <c r="X19" s="94"/>
    </row>
    <row r="20" spans="1:36" ht="19.95" customHeight="1" thickBot="1" thickTop="1">
      <c r="A20" s="319" t="s">
        <v>41</v>
      </c>
      <c r="B20" s="320"/>
      <c r="C20" s="321"/>
      <c r="D20" s="321"/>
      <c r="E20" s="321"/>
      <c r="F20" s="320"/>
      <c r="G20" s="320"/>
      <c r="H20" s="320"/>
      <c r="I20" s="322"/>
      <c r="AB20" s="75"/>
      <c r="AC20" s="75"/>
      <c r="AD20" s="76"/>
      <c r="AE20" s="75"/>
      <c r="AF20" s="77"/>
      <c r="AG20" s="75"/>
      <c r="AH20" s="76"/>
      <c r="AI20" s="75"/>
      <c r="AJ20" s="76"/>
    </row>
    <row r="21" spans="1:36" ht="16.2" thickTop="1">
      <c r="A21" s="172"/>
      <c r="B21" s="171" t="s">
        <v>299</v>
      </c>
      <c r="C21" s="323">
        <v>119268.99944875213</v>
      </c>
      <c r="D21" s="173">
        <v>6279.333333333334</v>
      </c>
      <c r="E21" s="324">
        <v>36878.66721791448</v>
      </c>
      <c r="F21" s="173">
        <v>162427</v>
      </c>
      <c r="G21" s="325">
        <f aca="true" t="shared" si="6" ref="G21:G26">C21/F21*100</f>
        <v>73.42929405132898</v>
      </c>
      <c r="H21" s="325">
        <f aca="true" t="shared" si="7" ref="H21:H26">D21/(C21+D21)*100</f>
        <v>5.001526658448255</v>
      </c>
      <c r="I21" s="325">
        <f aca="true" t="shared" si="8" ref="I21:I26">(C21+D21)/F21*100</f>
        <v>77.2952358795554</v>
      </c>
      <c r="L21" s="75"/>
      <c r="M21" s="75"/>
      <c r="N21" s="75"/>
      <c r="O21" s="75"/>
      <c r="P21" s="75"/>
      <c r="Q21" s="75"/>
      <c r="R21" s="75"/>
      <c r="S21" s="75"/>
      <c r="T21" s="75"/>
      <c r="U21" s="75"/>
      <c r="V21" s="75"/>
      <c r="W21" s="75"/>
      <c r="X21" s="75"/>
      <c r="Y21" s="75"/>
      <c r="Z21" s="75"/>
      <c r="AA21" s="75"/>
      <c r="AB21" s="75"/>
      <c r="AC21" s="75"/>
      <c r="AD21" s="76"/>
      <c r="AE21" s="75"/>
      <c r="AF21" s="77"/>
      <c r="AG21" s="75"/>
      <c r="AH21" s="76"/>
      <c r="AI21" s="75"/>
      <c r="AJ21" s="76"/>
    </row>
    <row r="22" spans="1:36" ht="15.6">
      <c r="A22" s="174"/>
      <c r="B22" s="176" t="s">
        <v>304</v>
      </c>
      <c r="C22" s="326">
        <v>63340.02869030189</v>
      </c>
      <c r="D22" s="178">
        <v>3226.166666666667</v>
      </c>
      <c r="E22" s="327">
        <v>15148.304643031444</v>
      </c>
      <c r="F22" s="178">
        <v>81714.5</v>
      </c>
      <c r="G22" s="328">
        <f t="shared" si="6"/>
        <v>77.51381785399396</v>
      </c>
      <c r="H22" s="328">
        <f t="shared" si="7"/>
        <v>4.846554094561049</v>
      </c>
      <c r="I22" s="328">
        <f t="shared" si="8"/>
        <v>81.46191356120218</v>
      </c>
      <c r="L22" s="94"/>
      <c r="M22" s="94"/>
      <c r="N22" s="94"/>
      <c r="O22" s="94"/>
      <c r="P22" s="94"/>
      <c r="Q22" s="94"/>
      <c r="R22" s="94"/>
      <c r="S22" s="94"/>
      <c r="T22" s="94"/>
      <c r="U22" s="94"/>
      <c r="V22" s="94"/>
      <c r="W22" s="94"/>
      <c r="X22" s="94"/>
      <c r="Y22" s="75"/>
      <c r="Z22" s="75"/>
      <c r="AA22" s="75"/>
      <c r="AB22" s="75"/>
      <c r="AC22" s="75"/>
      <c r="AD22" s="76"/>
      <c r="AE22" s="75"/>
      <c r="AF22" s="77"/>
      <c r="AG22" s="75"/>
      <c r="AH22" s="76"/>
      <c r="AI22" s="75"/>
      <c r="AJ22" s="76"/>
    </row>
    <row r="23" spans="1:36" ht="15.6">
      <c r="A23" s="174"/>
      <c r="B23" s="174" t="s">
        <v>305</v>
      </c>
      <c r="C23" s="329">
        <v>55928.970758450305</v>
      </c>
      <c r="D23" s="177">
        <v>3053.1666666666674</v>
      </c>
      <c r="E23" s="330">
        <v>21730.362574883045</v>
      </c>
      <c r="F23" s="177">
        <v>80712.5</v>
      </c>
      <c r="G23" s="331">
        <f t="shared" si="6"/>
        <v>69.29406319770828</v>
      </c>
      <c r="H23" s="331">
        <f t="shared" si="7"/>
        <v>5.176425948522011</v>
      </c>
      <c r="I23" s="331">
        <f t="shared" si="8"/>
        <v>73.07683125304875</v>
      </c>
      <c r="L23" s="94"/>
      <c r="M23" s="94"/>
      <c r="N23" s="94"/>
      <c r="O23" s="94"/>
      <c r="P23" s="94"/>
      <c r="Q23" s="94"/>
      <c r="R23" s="94"/>
      <c r="S23" s="94"/>
      <c r="T23" s="94"/>
      <c r="U23" s="94"/>
      <c r="V23" s="94"/>
      <c r="W23" s="94"/>
      <c r="X23" s="94"/>
      <c r="Y23" s="75"/>
      <c r="Z23" s="75"/>
      <c r="AA23" s="75"/>
      <c r="AB23" s="75"/>
      <c r="AC23" s="75"/>
      <c r="AD23" s="76"/>
      <c r="AE23" s="76"/>
      <c r="AF23" s="77"/>
      <c r="AG23" s="76"/>
      <c r="AH23" s="76"/>
      <c r="AI23" s="76"/>
      <c r="AJ23" s="76"/>
    </row>
    <row r="24" spans="1:24" ht="15.6">
      <c r="A24" s="174"/>
      <c r="B24" s="176" t="s">
        <v>318</v>
      </c>
      <c r="C24" s="326">
        <v>8720.827542632926</v>
      </c>
      <c r="D24" s="178">
        <v>1134.1666666666667</v>
      </c>
      <c r="E24" s="327">
        <v>6414.0057907004075</v>
      </c>
      <c r="F24" s="178">
        <v>16269</v>
      </c>
      <c r="G24" s="328">
        <f t="shared" si="6"/>
        <v>53.60395563730361</v>
      </c>
      <c r="H24" s="328">
        <f t="shared" si="7"/>
        <v>11.508547266282703</v>
      </c>
      <c r="I24" s="328">
        <f t="shared" si="8"/>
        <v>60.57529171614476</v>
      </c>
      <c r="L24" s="94"/>
      <c r="M24" s="94"/>
      <c r="N24" s="94"/>
      <c r="O24" s="94"/>
      <c r="P24" s="94"/>
      <c r="Q24" s="94"/>
      <c r="R24" s="94"/>
      <c r="S24" s="94"/>
      <c r="T24" s="94"/>
      <c r="U24" s="94"/>
      <c r="V24" s="94"/>
      <c r="W24" s="94"/>
      <c r="X24" s="94"/>
    </row>
    <row r="25" spans="1:24" ht="15.6">
      <c r="A25" s="174"/>
      <c r="B25" s="176" t="s">
        <v>308</v>
      </c>
      <c r="C25" s="326">
        <v>92165.78694729359</v>
      </c>
      <c r="D25" s="178">
        <v>4180.083333333334</v>
      </c>
      <c r="E25" s="327">
        <v>11071.129719373039</v>
      </c>
      <c r="F25" s="178">
        <v>107417</v>
      </c>
      <c r="G25" s="328">
        <f t="shared" si="6"/>
        <v>85.80186278456257</v>
      </c>
      <c r="H25" s="328">
        <f t="shared" si="7"/>
        <v>4.338622217182732</v>
      </c>
      <c r="I25" s="328">
        <f t="shared" si="8"/>
        <v>89.69331696158608</v>
      </c>
      <c r="L25" s="94"/>
      <c r="M25" s="94"/>
      <c r="N25" s="94"/>
      <c r="O25" s="94"/>
      <c r="P25" s="94"/>
      <c r="Q25" s="94"/>
      <c r="R25" s="94"/>
      <c r="S25" s="94"/>
      <c r="T25" s="94"/>
      <c r="U25" s="94"/>
      <c r="V25" s="94"/>
      <c r="W25" s="94"/>
      <c r="X25" s="94"/>
    </row>
    <row r="26" spans="1:24" ht="16.2" thickBot="1">
      <c r="A26" s="174"/>
      <c r="B26" s="174" t="s">
        <v>271</v>
      </c>
      <c r="C26" s="329">
        <v>18382.384958825634</v>
      </c>
      <c r="D26" s="177">
        <v>965.0833333333334</v>
      </c>
      <c r="E26" s="330">
        <v>19393.53170784103</v>
      </c>
      <c r="F26" s="177">
        <v>38741</v>
      </c>
      <c r="G26" s="331">
        <f t="shared" si="6"/>
        <v>47.44943331051247</v>
      </c>
      <c r="H26" s="331">
        <f t="shared" si="7"/>
        <v>4.988163405981427</v>
      </c>
      <c r="I26" s="331">
        <f t="shared" si="8"/>
        <v>49.94054952675193</v>
      </c>
      <c r="L26" s="94"/>
      <c r="M26" s="94"/>
      <c r="N26" s="94"/>
      <c r="O26" s="94"/>
      <c r="P26" s="94"/>
      <c r="Q26" s="94"/>
      <c r="R26" s="94"/>
      <c r="S26" s="94"/>
      <c r="T26" s="94"/>
      <c r="U26" s="94"/>
      <c r="V26" s="94"/>
      <c r="W26" s="94"/>
      <c r="X26" s="94"/>
    </row>
    <row r="27" spans="1:36" ht="19.95" customHeight="1" thickBot="1" thickTop="1">
      <c r="A27" s="319" t="s">
        <v>42</v>
      </c>
      <c r="B27" s="320"/>
      <c r="C27" s="321"/>
      <c r="D27" s="321"/>
      <c r="E27" s="321"/>
      <c r="F27" s="320"/>
      <c r="G27" s="320"/>
      <c r="H27" s="320"/>
      <c r="I27" s="322"/>
      <c r="AB27" s="75"/>
      <c r="AC27" s="75"/>
      <c r="AD27" s="76"/>
      <c r="AE27" s="75"/>
      <c r="AF27" s="77"/>
      <c r="AG27" s="75"/>
      <c r="AH27" s="76"/>
      <c r="AI27" s="75"/>
      <c r="AJ27" s="76"/>
    </row>
    <row r="28" spans="1:36" ht="16.2" thickTop="1">
      <c r="A28" s="172"/>
      <c r="B28" s="171" t="s">
        <v>299</v>
      </c>
      <c r="C28" s="323">
        <v>59196.51573601945</v>
      </c>
      <c r="D28" s="173">
        <v>5098.416666666666</v>
      </c>
      <c r="E28" s="324">
        <v>23160.06759731392</v>
      </c>
      <c r="F28" s="173">
        <v>87455</v>
      </c>
      <c r="G28" s="325">
        <f aca="true" t="shared" si="9" ref="G28:G33">C28/F28*100</f>
        <v>67.68797179808982</v>
      </c>
      <c r="H28" s="325">
        <f aca="true" t="shared" si="10" ref="H28:H33">D28/(C28+D28)*100</f>
        <v>7.929733302672645</v>
      </c>
      <c r="I28" s="325">
        <f aca="true" t="shared" si="11" ref="I28:I33">(C28+D28)/F28*100</f>
        <v>73.51773186517192</v>
      </c>
      <c r="L28" s="75"/>
      <c r="M28" s="75"/>
      <c r="N28" s="75"/>
      <c r="O28" s="75"/>
      <c r="P28" s="75"/>
      <c r="Q28" s="75"/>
      <c r="R28" s="75"/>
      <c r="S28" s="75"/>
      <c r="T28" s="75"/>
      <c r="U28" s="75"/>
      <c r="V28" s="75"/>
      <c r="W28" s="75"/>
      <c r="X28" s="75"/>
      <c r="Y28" s="75"/>
      <c r="Z28" s="75"/>
      <c r="AA28" s="75"/>
      <c r="AB28" s="75"/>
      <c r="AC28" s="75"/>
      <c r="AD28" s="76"/>
      <c r="AE28" s="75"/>
      <c r="AF28" s="77"/>
      <c r="AG28" s="75"/>
      <c r="AH28" s="76"/>
      <c r="AI28" s="75"/>
      <c r="AJ28" s="76"/>
    </row>
    <row r="29" spans="1:36" ht="15.6">
      <c r="A29" s="174"/>
      <c r="B29" s="176" t="s">
        <v>304</v>
      </c>
      <c r="C29" s="326">
        <v>31841.567534417038</v>
      </c>
      <c r="D29" s="178">
        <v>2825.000000000001</v>
      </c>
      <c r="E29" s="327">
        <v>9731.432465582953</v>
      </c>
      <c r="F29" s="178">
        <v>44398</v>
      </c>
      <c r="G29" s="328">
        <f t="shared" si="9"/>
        <v>71.71847275646884</v>
      </c>
      <c r="H29" s="328">
        <f t="shared" si="10"/>
        <v>8.14906176446611</v>
      </c>
      <c r="I29" s="328">
        <f t="shared" si="11"/>
        <v>78.08137198616387</v>
      </c>
      <c r="L29" s="94"/>
      <c r="M29" s="94"/>
      <c r="N29" s="94"/>
      <c r="O29" s="94"/>
      <c r="P29" s="94"/>
      <c r="Q29" s="94"/>
      <c r="R29" s="94"/>
      <c r="S29" s="94"/>
      <c r="T29" s="94"/>
      <c r="U29" s="94"/>
      <c r="V29" s="94"/>
      <c r="W29" s="94"/>
      <c r="X29" s="94"/>
      <c r="Y29" s="75"/>
      <c r="Z29" s="75"/>
      <c r="AA29" s="75"/>
      <c r="AB29" s="75"/>
      <c r="AC29" s="75"/>
      <c r="AD29" s="76"/>
      <c r="AE29" s="75"/>
      <c r="AF29" s="77"/>
      <c r="AG29" s="75"/>
      <c r="AH29" s="76"/>
      <c r="AI29" s="75"/>
      <c r="AJ29" s="76"/>
    </row>
    <row r="30" spans="1:36" ht="15.6">
      <c r="A30" s="174"/>
      <c r="B30" s="174" t="s">
        <v>305</v>
      </c>
      <c r="C30" s="329">
        <v>27354.94820160239</v>
      </c>
      <c r="D30" s="177">
        <v>2273.416666666667</v>
      </c>
      <c r="E30" s="330">
        <v>13428.635131730942</v>
      </c>
      <c r="F30" s="177">
        <v>43057</v>
      </c>
      <c r="G30" s="331">
        <f t="shared" si="9"/>
        <v>63.531941848253226</v>
      </c>
      <c r="H30" s="331">
        <f t="shared" si="10"/>
        <v>7.673108781988224</v>
      </c>
      <c r="I30" s="331">
        <f t="shared" si="11"/>
        <v>68.81195826060585</v>
      </c>
      <c r="L30" s="94"/>
      <c r="M30" s="94"/>
      <c r="N30" s="94"/>
      <c r="O30" s="94"/>
      <c r="P30" s="94"/>
      <c r="Q30" s="94"/>
      <c r="R30" s="94"/>
      <c r="S30" s="94"/>
      <c r="T30" s="94"/>
      <c r="U30" s="94"/>
      <c r="V30" s="94"/>
      <c r="W30" s="94"/>
      <c r="X30" s="94"/>
      <c r="Y30" s="75"/>
      <c r="Z30" s="75"/>
      <c r="AA30" s="75"/>
      <c r="AB30" s="75"/>
      <c r="AC30" s="75"/>
      <c r="AD30" s="76"/>
      <c r="AE30" s="76"/>
      <c r="AF30" s="77"/>
      <c r="AG30" s="76"/>
      <c r="AH30" s="76"/>
      <c r="AI30" s="76"/>
      <c r="AJ30" s="76"/>
    </row>
    <row r="31" spans="1:24" ht="15.6">
      <c r="A31" s="174"/>
      <c r="B31" s="176" t="s">
        <v>318</v>
      </c>
      <c r="C31" s="326">
        <v>4572.638431442375</v>
      </c>
      <c r="D31" s="178">
        <v>817.9166666666666</v>
      </c>
      <c r="E31" s="327">
        <v>3080.444901890958</v>
      </c>
      <c r="F31" s="178">
        <v>8471</v>
      </c>
      <c r="G31" s="328">
        <f t="shared" si="9"/>
        <v>53.97991301431206</v>
      </c>
      <c r="H31" s="328">
        <f t="shared" si="10"/>
        <v>15.173143614719464</v>
      </c>
      <c r="I31" s="328">
        <f t="shared" si="11"/>
        <v>63.63540429830058</v>
      </c>
      <c r="L31" s="94"/>
      <c r="M31" s="94"/>
      <c r="N31" s="94"/>
      <c r="O31" s="94"/>
      <c r="P31" s="94"/>
      <c r="Q31" s="94"/>
      <c r="R31" s="94"/>
      <c r="S31" s="94"/>
      <c r="T31" s="94"/>
      <c r="U31" s="94"/>
      <c r="V31" s="94"/>
      <c r="W31" s="94"/>
      <c r="X31" s="94"/>
    </row>
    <row r="32" spans="1:24" ht="15.6">
      <c r="A32" s="174"/>
      <c r="B32" s="176" t="s">
        <v>308</v>
      </c>
      <c r="C32" s="326">
        <v>45445.49156899274</v>
      </c>
      <c r="D32" s="178">
        <v>3496.3333333333317</v>
      </c>
      <c r="E32" s="327">
        <v>7727.175097673921</v>
      </c>
      <c r="F32" s="178">
        <v>56669</v>
      </c>
      <c r="G32" s="328">
        <f t="shared" si="9"/>
        <v>80.19462416663914</v>
      </c>
      <c r="H32" s="328">
        <f t="shared" si="10"/>
        <v>7.143855670096112</v>
      </c>
      <c r="I32" s="328">
        <f t="shared" si="11"/>
        <v>86.36437011827643</v>
      </c>
      <c r="L32" s="94"/>
      <c r="M32" s="94"/>
      <c r="N32" s="94"/>
      <c r="O32" s="94"/>
      <c r="P32" s="94"/>
      <c r="Q32" s="94"/>
      <c r="R32" s="94"/>
      <c r="S32" s="94"/>
      <c r="T32" s="94"/>
      <c r="U32" s="94"/>
      <c r="V32" s="94"/>
      <c r="W32" s="94"/>
      <c r="X32" s="94"/>
    </row>
    <row r="33" spans="1:24" ht="16.2" thickBot="1">
      <c r="A33" s="174"/>
      <c r="B33" s="174" t="s">
        <v>271</v>
      </c>
      <c r="C33" s="329">
        <v>9178.38573558432</v>
      </c>
      <c r="D33" s="177">
        <v>784.166666666667</v>
      </c>
      <c r="E33" s="330">
        <v>12352.447597749013</v>
      </c>
      <c r="F33" s="177">
        <v>22315</v>
      </c>
      <c r="G33" s="331">
        <f t="shared" si="9"/>
        <v>41.13101382740004</v>
      </c>
      <c r="H33" s="331">
        <f t="shared" si="10"/>
        <v>7.871142203372387</v>
      </c>
      <c r="I33" s="331">
        <f t="shared" si="11"/>
        <v>44.645092548738454</v>
      </c>
      <c r="L33" s="94"/>
      <c r="M33" s="94"/>
      <c r="N33" s="94"/>
      <c r="O33" s="94"/>
      <c r="P33" s="94"/>
      <c r="Q33" s="94"/>
      <c r="R33" s="94"/>
      <c r="S33" s="94"/>
      <c r="T33" s="94"/>
      <c r="U33" s="94"/>
      <c r="V33" s="94"/>
      <c r="W33" s="94"/>
      <c r="X33" s="94"/>
    </row>
    <row r="34" spans="1:36" ht="19.95" customHeight="1" thickBot="1" thickTop="1">
      <c r="A34" s="319" t="s">
        <v>43</v>
      </c>
      <c r="B34" s="320"/>
      <c r="C34" s="321"/>
      <c r="D34" s="321"/>
      <c r="E34" s="321"/>
      <c r="F34" s="320"/>
      <c r="G34" s="320"/>
      <c r="H34" s="320"/>
      <c r="I34" s="322"/>
      <c r="AB34" s="75"/>
      <c r="AC34" s="75"/>
      <c r="AD34" s="76"/>
      <c r="AE34" s="75"/>
      <c r="AF34" s="77"/>
      <c r="AG34" s="75"/>
      <c r="AH34" s="76"/>
      <c r="AI34" s="75"/>
      <c r="AJ34" s="76"/>
    </row>
    <row r="35" spans="1:36" ht="16.2" thickTop="1">
      <c r="A35" s="172"/>
      <c r="B35" s="171" t="s">
        <v>299</v>
      </c>
      <c r="C35" s="323">
        <v>107086.10294900338</v>
      </c>
      <c r="D35" s="173">
        <v>4393.166666666667</v>
      </c>
      <c r="E35" s="324">
        <v>27498.23038432985</v>
      </c>
      <c r="F35" s="173">
        <v>138977.5</v>
      </c>
      <c r="G35" s="325">
        <f aca="true" t="shared" si="12" ref="G35:G40">C35/F35*100</f>
        <v>77.05283441492571</v>
      </c>
      <c r="H35" s="325">
        <f aca="true" t="shared" si="13" ref="H35:H40">D35/(C35+D35)*100</f>
        <v>3.9407924736251974</v>
      </c>
      <c r="I35" s="325">
        <f aca="true" t="shared" si="14" ref="I35:I40">(C35+D35)/F35*100</f>
        <v>80.21389765657754</v>
      </c>
      <c r="L35" s="94"/>
      <c r="M35" s="94"/>
      <c r="N35" s="94"/>
      <c r="O35" s="94"/>
      <c r="P35" s="94"/>
      <c r="Q35" s="94"/>
      <c r="R35" s="94"/>
      <c r="S35" s="94"/>
      <c r="T35" s="94"/>
      <c r="U35" s="94"/>
      <c r="V35" s="94"/>
      <c r="W35" s="75"/>
      <c r="X35" s="75"/>
      <c r="Y35" s="75"/>
      <c r="Z35" s="75"/>
      <c r="AA35" s="75"/>
      <c r="AB35" s="75"/>
      <c r="AC35" s="75"/>
      <c r="AD35" s="76"/>
      <c r="AE35" s="75"/>
      <c r="AF35" s="77"/>
      <c r="AG35" s="75"/>
      <c r="AH35" s="76"/>
      <c r="AI35" s="75"/>
      <c r="AJ35" s="76"/>
    </row>
    <row r="36" spans="1:36" ht="15.6">
      <c r="A36" s="174"/>
      <c r="B36" s="176" t="s">
        <v>304</v>
      </c>
      <c r="C36" s="326">
        <v>57978.47479103756</v>
      </c>
      <c r="D36" s="178">
        <v>2133.4999999999995</v>
      </c>
      <c r="E36" s="327">
        <v>11148.525208962454</v>
      </c>
      <c r="F36" s="178">
        <v>71260.5</v>
      </c>
      <c r="G36" s="328">
        <f t="shared" si="12"/>
        <v>81.36130786485859</v>
      </c>
      <c r="H36" s="328">
        <f t="shared" si="13"/>
        <v>3.5492096332162015</v>
      </c>
      <c r="I36" s="328">
        <f t="shared" si="14"/>
        <v>84.35525261686006</v>
      </c>
      <c r="L36" s="94"/>
      <c r="M36" s="94"/>
      <c r="N36" s="94"/>
      <c r="O36" s="94"/>
      <c r="P36" s="94"/>
      <c r="Q36" s="94"/>
      <c r="R36" s="94"/>
      <c r="S36" s="94"/>
      <c r="T36" s="94"/>
      <c r="U36" s="94"/>
      <c r="V36" s="94"/>
      <c r="W36" s="94"/>
      <c r="X36" s="94"/>
      <c r="Y36" s="75"/>
      <c r="Z36" s="75"/>
      <c r="AA36" s="75"/>
      <c r="AB36" s="75"/>
      <c r="AC36" s="75"/>
      <c r="AD36" s="76"/>
      <c r="AE36" s="75"/>
      <c r="AF36" s="77"/>
      <c r="AG36" s="75"/>
      <c r="AH36" s="76"/>
      <c r="AI36" s="75"/>
      <c r="AJ36" s="76"/>
    </row>
    <row r="37" spans="1:36" ht="15.6">
      <c r="A37" s="174"/>
      <c r="B37" s="174" t="s">
        <v>305</v>
      </c>
      <c r="C37" s="329">
        <v>49107.62815796592</v>
      </c>
      <c r="D37" s="177">
        <v>2259.666666666667</v>
      </c>
      <c r="E37" s="330">
        <v>16349.705175367408</v>
      </c>
      <c r="F37" s="177">
        <v>67717</v>
      </c>
      <c r="G37" s="331">
        <f t="shared" si="12"/>
        <v>72.51890685937936</v>
      </c>
      <c r="H37" s="331">
        <f t="shared" si="13"/>
        <v>4.399037703622793</v>
      </c>
      <c r="I37" s="331">
        <f t="shared" si="14"/>
        <v>75.8558335789131</v>
      </c>
      <c r="L37" s="94"/>
      <c r="M37" s="94"/>
      <c r="N37" s="94"/>
      <c r="O37" s="94"/>
      <c r="P37" s="94"/>
      <c r="Q37" s="94"/>
      <c r="R37" s="94"/>
      <c r="S37" s="94"/>
      <c r="T37" s="94"/>
      <c r="U37" s="94"/>
      <c r="V37" s="94"/>
      <c r="W37" s="94"/>
      <c r="X37" s="94"/>
      <c r="Y37" s="75"/>
      <c r="Z37" s="75"/>
      <c r="AA37" s="75"/>
      <c r="AB37" s="75"/>
      <c r="AC37" s="75"/>
      <c r="AD37" s="76"/>
      <c r="AE37" s="76"/>
      <c r="AF37" s="77"/>
      <c r="AG37" s="76"/>
      <c r="AH37" s="76"/>
      <c r="AI37" s="76"/>
      <c r="AJ37" s="76"/>
    </row>
    <row r="38" spans="1:24" ht="15.6">
      <c r="A38" s="174"/>
      <c r="B38" s="176" t="s">
        <v>318</v>
      </c>
      <c r="C38" s="326">
        <v>8795.037049696126</v>
      </c>
      <c r="D38" s="178">
        <v>854.0833333333331</v>
      </c>
      <c r="E38" s="327">
        <v>4940.879616970541</v>
      </c>
      <c r="F38" s="178">
        <v>14590</v>
      </c>
      <c r="G38" s="328">
        <f t="shared" si="12"/>
        <v>60.28126833239291</v>
      </c>
      <c r="H38" s="328">
        <f t="shared" si="13"/>
        <v>8.851411314501428</v>
      </c>
      <c r="I38" s="328">
        <f t="shared" si="14"/>
        <v>66.13516369451308</v>
      </c>
      <c r="L38" s="94"/>
      <c r="M38" s="94"/>
      <c r="N38" s="94"/>
      <c r="O38" s="94"/>
      <c r="P38" s="94"/>
      <c r="Q38" s="94"/>
      <c r="R38" s="94"/>
      <c r="S38" s="94"/>
      <c r="T38" s="94"/>
      <c r="U38" s="94"/>
      <c r="V38" s="94"/>
      <c r="W38" s="94"/>
      <c r="X38" s="94"/>
    </row>
    <row r="39" spans="1:24" ht="15.6">
      <c r="A39" s="174"/>
      <c r="B39" s="176" t="s">
        <v>308</v>
      </c>
      <c r="C39" s="326">
        <v>85258.72839214008</v>
      </c>
      <c r="D39" s="178">
        <v>2786.750000000002</v>
      </c>
      <c r="E39" s="327">
        <v>7921.021607859886</v>
      </c>
      <c r="F39" s="178">
        <v>95966.5</v>
      </c>
      <c r="G39" s="328">
        <f t="shared" si="12"/>
        <v>88.84217762671356</v>
      </c>
      <c r="H39" s="328">
        <f t="shared" si="13"/>
        <v>3.1651256269950347</v>
      </c>
      <c r="I39" s="328">
        <f t="shared" si="14"/>
        <v>91.74605554244458</v>
      </c>
      <c r="L39" s="94"/>
      <c r="M39" s="94"/>
      <c r="N39" s="94"/>
      <c r="O39" s="94"/>
      <c r="P39" s="94"/>
      <c r="Q39" s="94"/>
      <c r="R39" s="94"/>
      <c r="S39" s="94"/>
      <c r="T39" s="94"/>
      <c r="U39" s="94"/>
      <c r="V39" s="94"/>
      <c r="W39" s="94"/>
      <c r="X39" s="94"/>
    </row>
    <row r="40" spans="1:24" ht="16.2" thickBot="1">
      <c r="A40" s="174"/>
      <c r="B40" s="174" t="s">
        <v>271</v>
      </c>
      <c r="C40" s="329">
        <v>13032.337507167244</v>
      </c>
      <c r="D40" s="177">
        <v>752.3333333333335</v>
      </c>
      <c r="E40" s="330">
        <v>14636.329159499423</v>
      </c>
      <c r="F40" s="177">
        <v>28421</v>
      </c>
      <c r="G40" s="331">
        <f t="shared" si="12"/>
        <v>45.854605774488036</v>
      </c>
      <c r="H40" s="331">
        <f t="shared" si="13"/>
        <v>5.457753340927894</v>
      </c>
      <c r="I40" s="331">
        <f t="shared" si="14"/>
        <v>48.50170944196396</v>
      </c>
      <c r="L40" s="94"/>
      <c r="M40" s="94"/>
      <c r="N40" s="94"/>
      <c r="O40" s="94"/>
      <c r="P40" s="94"/>
      <c r="Q40" s="94"/>
      <c r="R40" s="94"/>
      <c r="S40" s="94"/>
      <c r="T40" s="94"/>
      <c r="U40" s="94"/>
      <c r="V40" s="94"/>
      <c r="W40" s="94"/>
      <c r="X40" s="94"/>
    </row>
    <row r="41" spans="1:36" ht="19.95" customHeight="1" thickBot="1" thickTop="1">
      <c r="A41" s="319" t="s">
        <v>44</v>
      </c>
      <c r="B41" s="320"/>
      <c r="C41" s="321"/>
      <c r="D41" s="321"/>
      <c r="E41" s="321"/>
      <c r="F41" s="320"/>
      <c r="G41" s="320"/>
      <c r="H41" s="320"/>
      <c r="I41" s="322"/>
      <c r="AB41" s="75"/>
      <c r="AC41" s="75"/>
      <c r="AD41" s="76"/>
      <c r="AE41" s="75"/>
      <c r="AF41" s="77"/>
      <c r="AG41" s="75"/>
      <c r="AH41" s="76"/>
      <c r="AI41" s="75"/>
      <c r="AJ41" s="76"/>
    </row>
    <row r="42" spans="1:36" ht="16.2" thickTop="1">
      <c r="A42" s="172"/>
      <c r="B42" s="171" t="s">
        <v>299</v>
      </c>
      <c r="C42" s="323">
        <v>91639.68620821877</v>
      </c>
      <c r="D42" s="173">
        <v>4742.666666666665</v>
      </c>
      <c r="E42" s="324">
        <v>28213.64712511457</v>
      </c>
      <c r="F42" s="173">
        <v>124596</v>
      </c>
      <c r="G42" s="325">
        <f aca="true" t="shared" si="15" ref="G42:G47">C42/F42*100</f>
        <v>73.54946082395804</v>
      </c>
      <c r="H42" s="325">
        <f aca="true" t="shared" si="16" ref="H42:H47">D42/(C42+D42)*100</f>
        <v>4.920679486651619</v>
      </c>
      <c r="I42" s="325">
        <f aca="true" t="shared" si="17" ref="I42:I47">(C42+D42)/F42*100</f>
        <v>77.35589655758245</v>
      </c>
      <c r="L42" s="75"/>
      <c r="M42" s="75"/>
      <c r="N42" s="75"/>
      <c r="O42" s="75"/>
      <c r="P42" s="75"/>
      <c r="Q42" s="75"/>
      <c r="R42" s="75"/>
      <c r="S42" s="75"/>
      <c r="T42" s="75"/>
      <c r="U42" s="75"/>
      <c r="V42" s="75"/>
      <c r="W42" s="75"/>
      <c r="X42" s="75"/>
      <c r="Y42" s="75"/>
      <c r="Z42" s="75"/>
      <c r="AA42" s="75"/>
      <c r="AB42" s="75"/>
      <c r="AC42" s="75"/>
      <c r="AD42" s="76"/>
      <c r="AE42" s="75"/>
      <c r="AF42" s="77"/>
      <c r="AG42" s="75"/>
      <c r="AH42" s="76"/>
      <c r="AI42" s="75"/>
      <c r="AJ42" s="76"/>
    </row>
    <row r="43" spans="1:36" ht="15.6">
      <c r="A43" s="174"/>
      <c r="B43" s="176" t="s">
        <v>304</v>
      </c>
      <c r="C43" s="326">
        <v>49665.5975414895</v>
      </c>
      <c r="D43" s="178">
        <v>2368.8333333333326</v>
      </c>
      <c r="E43" s="327">
        <v>11550.069125177171</v>
      </c>
      <c r="F43" s="178">
        <v>63584.5</v>
      </c>
      <c r="G43" s="328">
        <f t="shared" si="15"/>
        <v>78.10959831639708</v>
      </c>
      <c r="H43" s="328">
        <f t="shared" si="16"/>
        <v>4.552434404504089</v>
      </c>
      <c r="I43" s="328">
        <f t="shared" si="17"/>
        <v>81.83508697060265</v>
      </c>
      <c r="L43" s="94"/>
      <c r="M43" s="94"/>
      <c r="N43" s="94"/>
      <c r="O43" s="94"/>
      <c r="P43" s="94"/>
      <c r="Q43" s="94"/>
      <c r="R43" s="94"/>
      <c r="S43" s="94"/>
      <c r="T43" s="94"/>
      <c r="U43" s="94"/>
      <c r="V43" s="94"/>
      <c r="W43" s="94"/>
      <c r="X43" s="94"/>
      <c r="Y43" s="75"/>
      <c r="Z43" s="75"/>
      <c r="AA43" s="75"/>
      <c r="AB43" s="75"/>
      <c r="AC43" s="75"/>
      <c r="AD43" s="76"/>
      <c r="AE43" s="75"/>
      <c r="AF43" s="77"/>
      <c r="AG43" s="75"/>
      <c r="AH43" s="76"/>
      <c r="AI43" s="75"/>
      <c r="AJ43" s="76"/>
    </row>
    <row r="44" spans="1:36" ht="15.6">
      <c r="A44" s="174"/>
      <c r="B44" s="174" t="s">
        <v>305</v>
      </c>
      <c r="C44" s="329">
        <v>41974.088666729236</v>
      </c>
      <c r="D44" s="177">
        <v>2373.833333333334</v>
      </c>
      <c r="E44" s="330">
        <v>16663.57799993742</v>
      </c>
      <c r="F44" s="177">
        <v>61011.5</v>
      </c>
      <c r="G44" s="331">
        <f t="shared" si="15"/>
        <v>68.79701149247148</v>
      </c>
      <c r="H44" s="331">
        <f t="shared" si="16"/>
        <v>5.352749861267422</v>
      </c>
      <c r="I44" s="331">
        <f t="shared" si="17"/>
        <v>72.68780803629245</v>
      </c>
      <c r="L44" s="94"/>
      <c r="M44" s="94"/>
      <c r="N44" s="94"/>
      <c r="O44" s="94"/>
      <c r="P44" s="94"/>
      <c r="Q44" s="94"/>
      <c r="R44" s="94"/>
      <c r="S44" s="94"/>
      <c r="T44" s="94"/>
      <c r="U44" s="94"/>
      <c r="V44" s="94"/>
      <c r="W44" s="94"/>
      <c r="X44" s="94"/>
      <c r="Y44" s="75"/>
      <c r="Z44" s="75"/>
      <c r="AA44" s="75"/>
      <c r="AB44" s="75"/>
      <c r="AC44" s="75"/>
      <c r="AD44" s="76"/>
      <c r="AE44" s="76"/>
      <c r="AF44" s="77"/>
      <c r="AG44" s="76"/>
      <c r="AH44" s="76"/>
      <c r="AI44" s="76"/>
      <c r="AJ44" s="76"/>
    </row>
    <row r="45" spans="1:24" ht="15.6">
      <c r="A45" s="174"/>
      <c r="B45" s="176" t="s">
        <v>318</v>
      </c>
      <c r="C45" s="326">
        <v>7925.706157800144</v>
      </c>
      <c r="D45" s="178">
        <v>854.8333333333334</v>
      </c>
      <c r="E45" s="327">
        <v>4615.960508866524</v>
      </c>
      <c r="F45" s="178">
        <v>13396.5</v>
      </c>
      <c r="G45" s="328">
        <f t="shared" si="15"/>
        <v>59.16251377449441</v>
      </c>
      <c r="H45" s="328">
        <f t="shared" si="16"/>
        <v>9.73554454366429</v>
      </c>
      <c r="I45" s="328">
        <f t="shared" si="17"/>
        <v>65.54353369263222</v>
      </c>
      <c r="L45" s="94"/>
      <c r="M45" s="94"/>
      <c r="N45" s="94"/>
      <c r="O45" s="94"/>
      <c r="P45" s="94"/>
      <c r="Q45" s="94"/>
      <c r="R45" s="94"/>
      <c r="S45" s="94"/>
      <c r="T45" s="94"/>
      <c r="U45" s="94"/>
      <c r="V45" s="94"/>
      <c r="W45" s="94"/>
      <c r="X45" s="94"/>
    </row>
    <row r="46" spans="1:24" ht="15.6">
      <c r="A46" s="174"/>
      <c r="B46" s="176" t="s">
        <v>308</v>
      </c>
      <c r="C46" s="326">
        <v>70786.97851816441</v>
      </c>
      <c r="D46" s="178">
        <v>3091.4999999999995</v>
      </c>
      <c r="E46" s="327">
        <v>8059.02148183555</v>
      </c>
      <c r="F46" s="178">
        <v>81937.5</v>
      </c>
      <c r="G46" s="328">
        <f t="shared" si="15"/>
        <v>86.39143068578417</v>
      </c>
      <c r="H46" s="328">
        <f t="shared" si="16"/>
        <v>4.184574536466525</v>
      </c>
      <c r="I46" s="328">
        <f t="shared" si="17"/>
        <v>90.16442839745466</v>
      </c>
      <c r="L46" s="94"/>
      <c r="M46" s="94"/>
      <c r="N46" s="94"/>
      <c r="O46" s="94"/>
      <c r="P46" s="94"/>
      <c r="Q46" s="94"/>
      <c r="R46" s="94"/>
      <c r="S46" s="94"/>
      <c r="T46" s="94"/>
      <c r="U46" s="94"/>
      <c r="V46" s="94"/>
      <c r="W46" s="94"/>
      <c r="X46" s="94"/>
    </row>
    <row r="47" spans="1:24" ht="16.2" thickBot="1">
      <c r="A47" s="174"/>
      <c r="B47" s="174" t="s">
        <v>271</v>
      </c>
      <c r="C47" s="329">
        <v>12927.001532254151</v>
      </c>
      <c r="D47" s="177">
        <v>796.3333333333336</v>
      </c>
      <c r="E47" s="330">
        <v>15538.665134412515</v>
      </c>
      <c r="F47" s="177">
        <v>29262</v>
      </c>
      <c r="G47" s="331">
        <f t="shared" si="15"/>
        <v>44.17675323714767</v>
      </c>
      <c r="H47" s="331">
        <f t="shared" si="16"/>
        <v>5.802768358660489</v>
      </c>
      <c r="I47" s="331">
        <f t="shared" si="17"/>
        <v>46.898143891693955</v>
      </c>
      <c r="L47" s="94"/>
      <c r="M47" s="94"/>
      <c r="N47" s="94"/>
      <c r="O47" s="94"/>
      <c r="P47" s="94"/>
      <c r="Q47" s="94"/>
      <c r="R47" s="94"/>
      <c r="S47" s="94"/>
      <c r="T47" s="94"/>
      <c r="U47" s="94"/>
      <c r="V47" s="94"/>
      <c r="W47" s="94"/>
      <c r="X47" s="94"/>
    </row>
    <row r="48" spans="1:36" ht="19.95" customHeight="1" thickBot="1" thickTop="1">
      <c r="A48" s="319" t="s">
        <v>48</v>
      </c>
      <c r="B48" s="320"/>
      <c r="C48" s="321"/>
      <c r="D48" s="321"/>
      <c r="E48" s="321"/>
      <c r="F48" s="320"/>
      <c r="G48" s="320"/>
      <c r="H48" s="320"/>
      <c r="I48" s="322"/>
      <c r="AB48" s="75"/>
      <c r="AC48" s="75"/>
      <c r="AD48" s="76"/>
      <c r="AE48" s="75"/>
      <c r="AF48" s="77"/>
      <c r="AG48" s="75"/>
      <c r="AH48" s="76"/>
      <c r="AI48" s="75"/>
      <c r="AJ48" s="76"/>
    </row>
    <row r="49" spans="1:36" ht="16.2" thickTop="1">
      <c r="A49" s="172"/>
      <c r="B49" s="171" t="s">
        <v>299</v>
      </c>
      <c r="C49" s="323">
        <v>122973.69603132285</v>
      </c>
      <c r="D49" s="173">
        <v>7145.916666666667</v>
      </c>
      <c r="E49" s="324">
        <v>35470.38730201046</v>
      </c>
      <c r="F49" s="173">
        <v>165590</v>
      </c>
      <c r="G49" s="325">
        <f aca="true" t="shared" si="18" ref="G49:G54">C49/F49*100</f>
        <v>74.26396281860188</v>
      </c>
      <c r="H49" s="325">
        <f aca="true" t="shared" si="19" ref="H49:H54">D49/(C49+D49)*100</f>
        <v>5.491805976438384</v>
      </c>
      <c r="I49" s="325">
        <f aca="true" t="shared" si="20" ref="I49:I54">(C49+D49)/F49*100</f>
        <v>78.57939048130292</v>
      </c>
      <c r="L49" s="75"/>
      <c r="M49" s="75"/>
      <c r="N49" s="75"/>
      <c r="O49" s="75"/>
      <c r="P49" s="75"/>
      <c r="Q49" s="75"/>
      <c r="R49" s="75"/>
      <c r="S49" s="75"/>
      <c r="T49" s="75"/>
      <c r="U49" s="75"/>
      <c r="V49" s="75"/>
      <c r="W49" s="75"/>
      <c r="X49" s="75"/>
      <c r="Y49" s="75"/>
      <c r="Z49" s="75"/>
      <c r="AA49" s="75"/>
      <c r="AB49" s="75"/>
      <c r="AC49" s="75"/>
      <c r="AD49" s="76"/>
      <c r="AE49" s="75"/>
      <c r="AF49" s="77"/>
      <c r="AG49" s="75"/>
      <c r="AH49" s="76"/>
      <c r="AI49" s="75"/>
      <c r="AJ49" s="76"/>
    </row>
    <row r="50" spans="1:36" ht="15.6">
      <c r="A50" s="174"/>
      <c r="B50" s="176" t="s">
        <v>304</v>
      </c>
      <c r="C50" s="326">
        <v>66146.77123986465</v>
      </c>
      <c r="D50" s="178">
        <v>3485.5833333333317</v>
      </c>
      <c r="E50" s="327">
        <v>14514.645426802017</v>
      </c>
      <c r="F50" s="178">
        <v>84147</v>
      </c>
      <c r="G50" s="328">
        <f t="shared" si="18"/>
        <v>78.60859120332829</v>
      </c>
      <c r="H50" s="328">
        <f t="shared" si="19"/>
        <v>5.005695060432379</v>
      </c>
      <c r="I50" s="328">
        <f t="shared" si="20"/>
        <v>82.7508462252938</v>
      </c>
      <c r="L50" s="94"/>
      <c r="M50" s="94"/>
      <c r="N50" s="94"/>
      <c r="O50" s="94"/>
      <c r="P50" s="94"/>
      <c r="Q50" s="94"/>
      <c r="R50" s="94"/>
      <c r="S50" s="94"/>
      <c r="T50" s="94"/>
      <c r="U50" s="94"/>
      <c r="V50" s="94"/>
      <c r="W50" s="94"/>
      <c r="X50" s="94"/>
      <c r="Y50" s="75"/>
      <c r="Z50" s="75"/>
      <c r="AA50" s="75"/>
      <c r="AB50" s="75"/>
      <c r="AC50" s="75"/>
      <c r="AD50" s="76"/>
      <c r="AE50" s="75"/>
      <c r="AF50" s="77"/>
      <c r="AG50" s="75"/>
      <c r="AH50" s="76"/>
      <c r="AI50" s="75"/>
      <c r="AJ50" s="76"/>
    </row>
    <row r="51" spans="1:36" ht="15.6">
      <c r="A51" s="174"/>
      <c r="B51" s="174" t="s">
        <v>305</v>
      </c>
      <c r="C51" s="329">
        <v>56826.92479145822</v>
      </c>
      <c r="D51" s="177">
        <v>3660.3333333333344</v>
      </c>
      <c r="E51" s="330">
        <v>20955.74187520843</v>
      </c>
      <c r="F51" s="177">
        <v>81443</v>
      </c>
      <c r="G51" s="331">
        <f t="shared" si="18"/>
        <v>69.7750878423661</v>
      </c>
      <c r="H51" s="331">
        <f t="shared" si="19"/>
        <v>6.051412225995899</v>
      </c>
      <c r="I51" s="331">
        <f t="shared" si="20"/>
        <v>74.26943767394565</v>
      </c>
      <c r="L51" s="94"/>
      <c r="M51" s="94"/>
      <c r="N51" s="94"/>
      <c r="O51" s="94"/>
      <c r="P51" s="94"/>
      <c r="Q51" s="94"/>
      <c r="R51" s="94"/>
      <c r="S51" s="94"/>
      <c r="T51" s="94"/>
      <c r="U51" s="94"/>
      <c r="V51" s="94"/>
      <c r="W51" s="94"/>
      <c r="X51" s="94"/>
      <c r="Y51" s="75"/>
      <c r="Z51" s="75"/>
      <c r="AA51" s="75"/>
      <c r="AB51" s="75"/>
      <c r="AC51" s="75"/>
      <c r="AD51" s="76"/>
      <c r="AE51" s="76"/>
      <c r="AF51" s="77"/>
      <c r="AG51" s="76"/>
      <c r="AH51" s="76"/>
      <c r="AI51" s="76"/>
      <c r="AJ51" s="76"/>
    </row>
    <row r="52" spans="1:24" ht="15.6">
      <c r="A52" s="174"/>
      <c r="B52" s="176" t="s">
        <v>318</v>
      </c>
      <c r="C52" s="326">
        <v>10058.711488652067</v>
      </c>
      <c r="D52" s="178">
        <v>1227.3333333333335</v>
      </c>
      <c r="E52" s="327">
        <v>6415.4551780145985</v>
      </c>
      <c r="F52" s="178">
        <v>17701.5</v>
      </c>
      <c r="G52" s="328">
        <f t="shared" si="18"/>
        <v>56.82406286841266</v>
      </c>
      <c r="H52" s="328">
        <f t="shared" si="19"/>
        <v>10.874786984209631</v>
      </c>
      <c r="I52" s="328">
        <f t="shared" si="20"/>
        <v>63.75756191274977</v>
      </c>
      <c r="L52" s="94"/>
      <c r="M52" s="94"/>
      <c r="N52" s="94"/>
      <c r="O52" s="94"/>
      <c r="P52" s="94"/>
      <c r="Q52" s="94"/>
      <c r="R52" s="94"/>
      <c r="S52" s="94"/>
      <c r="T52" s="94"/>
      <c r="U52" s="94"/>
      <c r="V52" s="94"/>
      <c r="W52" s="94"/>
      <c r="X52" s="94"/>
    </row>
    <row r="53" spans="1:24" ht="15.6">
      <c r="A53" s="174"/>
      <c r="B53" s="176" t="s">
        <v>308</v>
      </c>
      <c r="C53" s="326">
        <v>97710.38034169865</v>
      </c>
      <c r="D53" s="178">
        <v>4725.000000000001</v>
      </c>
      <c r="E53" s="327">
        <v>10297.119658301348</v>
      </c>
      <c r="F53" s="178">
        <v>112732.5</v>
      </c>
      <c r="G53" s="328">
        <f t="shared" si="18"/>
        <v>86.6745440238606</v>
      </c>
      <c r="H53" s="328">
        <f t="shared" si="19"/>
        <v>4.612664085629975</v>
      </c>
      <c r="I53" s="328">
        <f t="shared" si="20"/>
        <v>90.86588192553047</v>
      </c>
      <c r="L53" s="94"/>
      <c r="M53" s="94"/>
      <c r="N53" s="94"/>
      <c r="O53" s="94"/>
      <c r="P53" s="94"/>
      <c r="Q53" s="94"/>
      <c r="R53" s="94"/>
      <c r="S53" s="94"/>
      <c r="T53" s="94"/>
      <c r="U53" s="94"/>
      <c r="V53" s="94"/>
      <c r="W53" s="94"/>
      <c r="X53" s="94"/>
    </row>
    <row r="54" spans="1:24" ht="15.6">
      <c r="A54" s="174"/>
      <c r="B54" s="174" t="s">
        <v>271</v>
      </c>
      <c r="C54" s="329">
        <v>15204.604200972153</v>
      </c>
      <c r="D54" s="177">
        <v>1193.5833333333333</v>
      </c>
      <c r="E54" s="330">
        <v>18757.812465694507</v>
      </c>
      <c r="F54" s="177">
        <v>35156</v>
      </c>
      <c r="G54" s="331">
        <f t="shared" si="18"/>
        <v>43.24895949758833</v>
      </c>
      <c r="H54" s="331">
        <f t="shared" si="19"/>
        <v>7.278751574442738</v>
      </c>
      <c r="I54" s="331">
        <f t="shared" si="20"/>
        <v>46.64406512204314</v>
      </c>
      <c r="L54" s="94"/>
      <c r="M54" s="94"/>
      <c r="N54" s="94"/>
      <c r="O54" s="94"/>
      <c r="P54" s="94"/>
      <c r="Q54" s="94"/>
      <c r="R54" s="94"/>
      <c r="S54" s="94"/>
      <c r="T54" s="94"/>
      <c r="U54" s="94"/>
      <c r="V54" s="94"/>
      <c r="W54" s="94"/>
      <c r="X54" s="94"/>
    </row>
    <row r="55" ht="13.8" thickBot="1"/>
    <row r="56" spans="1:36" ht="19.95" customHeight="1" thickBot="1" thickTop="1">
      <c r="A56" s="319" t="s">
        <v>476</v>
      </c>
      <c r="B56" s="320"/>
      <c r="C56" s="321"/>
      <c r="D56" s="321"/>
      <c r="E56" s="321"/>
      <c r="F56" s="320"/>
      <c r="G56" s="320"/>
      <c r="H56" s="320"/>
      <c r="I56" s="322"/>
      <c r="AB56" s="75"/>
      <c r="AC56" s="75"/>
      <c r="AD56" s="76"/>
      <c r="AE56" s="75"/>
      <c r="AF56" s="77"/>
      <c r="AG56" s="75"/>
      <c r="AH56" s="76"/>
      <c r="AI56" s="75"/>
      <c r="AJ56" s="76"/>
    </row>
    <row r="57" ht="13.8" thickTop="1"/>
    <row r="81" ht="13.8" thickBot="1"/>
    <row r="82" spans="1:36" ht="19.95" customHeight="1" thickBot="1" thickTop="1">
      <c r="A82" s="319" t="s">
        <v>326</v>
      </c>
      <c r="B82" s="320"/>
      <c r="C82" s="321"/>
      <c r="D82" s="321"/>
      <c r="E82" s="321"/>
      <c r="F82" s="320"/>
      <c r="G82" s="320"/>
      <c r="H82" s="320"/>
      <c r="I82" s="322"/>
      <c r="AB82" s="75"/>
      <c r="AC82" s="75"/>
      <c r="AD82" s="76"/>
      <c r="AE82" s="75"/>
      <c r="AF82" s="77"/>
      <c r="AG82" s="75"/>
      <c r="AH82" s="76"/>
      <c r="AI82" s="75"/>
      <c r="AJ82" s="76"/>
    </row>
    <row r="83" ht="13.8" thickTop="1"/>
    <row r="108" ht="13.8" thickBot="1"/>
    <row r="109" spans="1:36" ht="19.95" customHeight="1" thickBot="1" thickTop="1">
      <c r="A109" s="319" t="s">
        <v>327</v>
      </c>
      <c r="B109" s="320"/>
      <c r="C109" s="321"/>
      <c r="D109" s="321"/>
      <c r="E109" s="321"/>
      <c r="F109" s="320"/>
      <c r="G109" s="320"/>
      <c r="H109" s="320"/>
      <c r="I109" s="322"/>
      <c r="AB109" s="75"/>
      <c r="AC109" s="75"/>
      <c r="AD109" s="76"/>
      <c r="AE109" s="75"/>
      <c r="AF109" s="77"/>
      <c r="AG109" s="75"/>
      <c r="AH109" s="76"/>
      <c r="AI109" s="75"/>
      <c r="AJ109" s="76"/>
    </row>
    <row r="110" ht="13.8" thickTop="1"/>
    <row r="136" ht="13.8" thickBot="1"/>
    <row r="137" spans="1:36" ht="19.95" customHeight="1" thickBot="1" thickTop="1">
      <c r="A137" s="319" t="s">
        <v>328</v>
      </c>
      <c r="B137" s="320"/>
      <c r="C137" s="321"/>
      <c r="D137" s="321"/>
      <c r="E137" s="321"/>
      <c r="F137" s="320"/>
      <c r="G137" s="320"/>
      <c r="H137" s="320"/>
      <c r="I137" s="322"/>
      <c r="AB137" s="75"/>
      <c r="AC137" s="75"/>
      <c r="AD137" s="76"/>
      <c r="AE137" s="75"/>
      <c r="AF137" s="77"/>
      <c r="AG137" s="75"/>
      <c r="AH137" s="76"/>
      <c r="AI137" s="75"/>
      <c r="AJ137" s="76"/>
    </row>
    <row r="138" ht="13.8" thickTop="1"/>
    <row r="163" ht="13.8" thickBot="1"/>
    <row r="164" spans="1:36" ht="19.95" customHeight="1" thickBot="1" thickTop="1">
      <c r="A164" s="319" t="s">
        <v>329</v>
      </c>
      <c r="B164" s="320"/>
      <c r="C164" s="321"/>
      <c r="D164" s="321"/>
      <c r="E164" s="321"/>
      <c r="F164" s="320"/>
      <c r="G164" s="320"/>
      <c r="H164" s="320"/>
      <c r="I164" s="322"/>
      <c r="AB164" s="75"/>
      <c r="AC164" s="75"/>
      <c r="AD164" s="76"/>
      <c r="AE164" s="75"/>
      <c r="AF164" s="77"/>
      <c r="AG164" s="75"/>
      <c r="AH164" s="76"/>
      <c r="AI164" s="75"/>
      <c r="AJ164" s="76"/>
    </row>
    <row r="165" ht="13.8" thickTop="1"/>
    <row r="191" ht="13.8" thickBot="1"/>
    <row r="192" spans="1:36" ht="19.95" customHeight="1" thickBot="1" thickTop="1">
      <c r="A192" s="319" t="s">
        <v>369</v>
      </c>
      <c r="B192" s="320"/>
      <c r="C192" s="321"/>
      <c r="D192" s="321"/>
      <c r="E192" s="321"/>
      <c r="F192" s="320"/>
      <c r="G192" s="320"/>
      <c r="H192" s="320"/>
      <c r="I192" s="322"/>
      <c r="AB192" s="75"/>
      <c r="AC192" s="75"/>
      <c r="AD192" s="76"/>
      <c r="AE192" s="75"/>
      <c r="AF192" s="77"/>
      <c r="AG192" s="75"/>
      <c r="AH192" s="76"/>
      <c r="AI192" s="75"/>
      <c r="AJ192" s="76"/>
    </row>
    <row r="193" ht="13.8" thickTop="1"/>
  </sheetData>
  <mergeCells count="2">
    <mergeCell ref="C4:F4"/>
    <mergeCell ref="G4:I4"/>
  </mergeCells>
  <printOptions/>
  <pageMargins left="0.53" right="0.48" top="0.62" bottom="0.61" header="0.5" footer="0.5"/>
  <pageSetup horizontalDpi="600" verticalDpi="600" orientation="portrait" paperSize="9" scale="67" r:id="rId2"/>
  <rowBreaks count="3" manualBreakCount="3">
    <brk id="55" max="16383" man="1"/>
    <brk id="136" max="16383" man="1"/>
    <brk id="191"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O88" sqref="O88"/>
    </sheetView>
  </sheetViews>
  <sheetFormatPr defaultColWidth="9.140625" defaultRowHeight="12.75"/>
  <cols>
    <col min="1" max="1" width="3.57421875" style="15" customWidth="1"/>
    <col min="2" max="2" width="34.421875" style="15" customWidth="1"/>
    <col min="3" max="9" width="10.7109375" style="7" customWidth="1"/>
    <col min="10" max="10" width="9.140625" style="80" customWidth="1"/>
    <col min="11" max="16384" width="9.140625" style="7" customWidth="1"/>
  </cols>
  <sheetData>
    <row r="1" spans="1:11" s="8" customFormat="1" ht="20.25" customHeight="1">
      <c r="A1" s="189" t="s">
        <v>629</v>
      </c>
      <c r="B1" s="121"/>
      <c r="C1" s="122"/>
      <c r="D1" s="122"/>
      <c r="E1" s="122"/>
      <c r="F1" s="122"/>
      <c r="G1" s="122"/>
      <c r="H1" s="122"/>
      <c r="I1" s="122"/>
      <c r="J1" s="81"/>
      <c r="K1" s="82"/>
    </row>
    <row r="2" spans="1:11" s="8" customFormat="1" ht="12.75">
      <c r="A2" s="291" t="s">
        <v>316</v>
      </c>
      <c r="B2" s="191"/>
      <c r="C2" s="192"/>
      <c r="D2" s="192"/>
      <c r="E2" s="192"/>
      <c r="F2" s="192"/>
      <c r="G2" s="192"/>
      <c r="H2" s="192"/>
      <c r="I2" s="192"/>
      <c r="J2" s="81"/>
      <c r="K2" s="82"/>
    </row>
    <row r="3" spans="1:11" s="8" customFormat="1" ht="20.25" customHeight="1">
      <c r="A3" s="195" t="s">
        <v>49</v>
      </c>
      <c r="B3" s="193"/>
      <c r="C3" s="194"/>
      <c r="D3" s="194"/>
      <c r="E3" s="194"/>
      <c r="F3" s="194"/>
      <c r="G3" s="194"/>
      <c r="H3" s="194"/>
      <c r="I3" s="194"/>
      <c r="J3" s="81"/>
      <c r="K3" s="82"/>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1" s="100" customFormat="1" ht="21" customHeight="1">
      <c r="A5" s="334" t="s">
        <v>299</v>
      </c>
      <c r="B5" s="335"/>
      <c r="C5" s="336">
        <v>715.1581369435175</v>
      </c>
      <c r="D5" s="336">
        <v>736.570672176337</v>
      </c>
      <c r="E5" s="336">
        <v>734.2929405132901</v>
      </c>
      <c r="F5" s="336">
        <v>676.879717980898</v>
      </c>
      <c r="G5" s="336">
        <v>770.5283441492579</v>
      </c>
      <c r="H5" s="336">
        <v>735.4946082395801</v>
      </c>
      <c r="I5" s="336">
        <v>742.639628186019</v>
      </c>
      <c r="J5" s="98"/>
      <c r="K5" s="99"/>
    </row>
    <row r="6" spans="1:11" s="88" customFormat="1" ht="15.6">
      <c r="A6" s="337" t="s">
        <v>310</v>
      </c>
      <c r="B6" s="338"/>
      <c r="C6" s="339">
        <v>12.053698620611188</v>
      </c>
      <c r="D6" s="340">
        <v>20.658576396309023</v>
      </c>
      <c r="E6" s="340">
        <v>13.526346149731697</v>
      </c>
      <c r="F6" s="340">
        <v>10.517557701271818</v>
      </c>
      <c r="G6" s="340">
        <v>30.41018291763225</v>
      </c>
      <c r="H6" s="340">
        <v>39.922175638290305</v>
      </c>
      <c r="I6" s="340">
        <v>10.331432521462599</v>
      </c>
      <c r="J6" s="96"/>
      <c r="K6" s="97"/>
    </row>
    <row r="7" spans="1:11" s="88" customFormat="1" ht="15.6">
      <c r="A7" s="337" t="s">
        <v>311</v>
      </c>
      <c r="B7" s="338"/>
      <c r="C7" s="339">
        <v>146.9588586810066</v>
      </c>
      <c r="D7" s="340">
        <v>174.56198243100698</v>
      </c>
      <c r="E7" s="340">
        <v>128.85826510538084</v>
      </c>
      <c r="F7" s="340">
        <v>117.63537156866484</v>
      </c>
      <c r="G7" s="340">
        <v>224.9966595609363</v>
      </c>
      <c r="H7" s="340">
        <v>175.14942784777156</v>
      </c>
      <c r="I7" s="340">
        <v>206.68684357626717</v>
      </c>
      <c r="J7" s="96"/>
      <c r="K7" s="97"/>
    </row>
    <row r="8" spans="1:11" ht="12.75">
      <c r="A8" s="341" t="s">
        <v>558</v>
      </c>
      <c r="B8" s="125" t="s">
        <v>331</v>
      </c>
      <c r="C8" s="126">
        <v>17.055150982598544</v>
      </c>
      <c r="D8" s="127">
        <v>22.495440989694643</v>
      </c>
      <c r="E8" s="127">
        <v>16.110103687222903</v>
      </c>
      <c r="F8" s="127">
        <v>17.2308905398213</v>
      </c>
      <c r="G8" s="127">
        <v>30.380473370082388</v>
      </c>
      <c r="H8" s="127">
        <v>33.31450772568988</v>
      </c>
      <c r="I8" s="127">
        <v>16.780771715818513</v>
      </c>
      <c r="J8" s="83"/>
      <c r="K8" s="79"/>
    </row>
    <row r="9" spans="1:11" ht="12.75">
      <c r="A9" s="341" t="s">
        <v>559</v>
      </c>
      <c r="B9" s="125" t="s">
        <v>560</v>
      </c>
      <c r="C9" s="126">
        <v>5.5052576579536225</v>
      </c>
      <c r="D9" s="127">
        <v>14.557453855531545</v>
      </c>
      <c r="E9" s="127">
        <v>3.0922279566352016</v>
      </c>
      <c r="F9" s="127">
        <v>2.4597033001878446</v>
      </c>
      <c r="G9" s="127">
        <v>22.504895887732946</v>
      </c>
      <c r="H9" s="127">
        <v>5.658173097622783</v>
      </c>
      <c r="I9" s="127">
        <v>32.218968332128846</v>
      </c>
      <c r="J9" s="83"/>
      <c r="K9" s="79"/>
    </row>
    <row r="10" spans="1:11" ht="12.75">
      <c r="A10" s="341" t="s">
        <v>561</v>
      </c>
      <c r="B10" s="125" t="s">
        <v>562</v>
      </c>
      <c r="C10" s="126">
        <v>5.563723856183846</v>
      </c>
      <c r="D10" s="127">
        <v>5.653369399534847</v>
      </c>
      <c r="E10" s="127">
        <v>5.906386857043632</v>
      </c>
      <c r="F10" s="127">
        <v>3.401515489709126</v>
      </c>
      <c r="G10" s="127">
        <v>7.340850475567234</v>
      </c>
      <c r="H10" s="127">
        <v>3.726293636440681</v>
      </c>
      <c r="I10" s="127">
        <v>6.628205124199483</v>
      </c>
      <c r="J10" s="83"/>
      <c r="K10" s="79"/>
    </row>
    <row r="11" spans="1:11" ht="12.75">
      <c r="A11" s="341" t="s">
        <v>563</v>
      </c>
      <c r="B11" s="125" t="s">
        <v>564</v>
      </c>
      <c r="C11" s="126">
        <v>12.237644187414634</v>
      </c>
      <c r="D11" s="127">
        <v>4.104475731819617</v>
      </c>
      <c r="E11" s="127">
        <v>2.8404945932068673</v>
      </c>
      <c r="F11" s="127">
        <v>3.6830427339228526</v>
      </c>
      <c r="G11" s="127">
        <v>2.775539071280996</v>
      </c>
      <c r="H11" s="127">
        <v>6.421836444552542</v>
      </c>
      <c r="I11" s="127">
        <v>4.938581092100119</v>
      </c>
      <c r="J11" s="83"/>
      <c r="K11" s="79"/>
    </row>
    <row r="12" spans="1:11" ht="12.75">
      <c r="A12" s="341" t="s">
        <v>565</v>
      </c>
      <c r="B12" s="125" t="s">
        <v>566</v>
      </c>
      <c r="C12" s="126">
        <v>4.759890329169105</v>
      </c>
      <c r="D12" s="127">
        <v>5.454293104854284</v>
      </c>
      <c r="E12" s="127">
        <v>1.76140978056939</v>
      </c>
      <c r="F12" s="127">
        <v>1.3372081116876358</v>
      </c>
      <c r="G12" s="127">
        <v>12.905789287419921</v>
      </c>
      <c r="H12" s="127">
        <v>2.7567059137084855</v>
      </c>
      <c r="I12" s="127">
        <v>7.026863252486974</v>
      </c>
      <c r="J12" s="83"/>
      <c r="K12" s="79"/>
    </row>
    <row r="13" spans="1:11" ht="12.75">
      <c r="A13" s="341" t="s">
        <v>567</v>
      </c>
      <c r="B13" s="125" t="s">
        <v>335</v>
      </c>
      <c r="C13" s="126">
        <v>4.926630348472375</v>
      </c>
      <c r="D13" s="127">
        <v>5.57636582519616</v>
      </c>
      <c r="E13" s="127">
        <v>4.369456848489101</v>
      </c>
      <c r="F13" s="127">
        <v>4.521774953342143</v>
      </c>
      <c r="G13" s="127">
        <v>6.316433162131869</v>
      </c>
      <c r="H13" s="127">
        <v>4.099770824487666</v>
      </c>
      <c r="I13" s="127">
        <v>7.807110262945327</v>
      </c>
      <c r="J13" s="83"/>
      <c r="K13" s="79"/>
    </row>
    <row r="14" spans="1:11" ht="12.75">
      <c r="A14" s="341" t="s">
        <v>568</v>
      </c>
      <c r="B14" s="125" t="s">
        <v>569</v>
      </c>
      <c r="C14" s="126">
        <v>4.690413013558328</v>
      </c>
      <c r="D14" s="127">
        <v>4.722374724827381</v>
      </c>
      <c r="E14" s="127">
        <v>2.251539236421661</v>
      </c>
      <c r="F14" s="127">
        <v>0.9801991305519236</v>
      </c>
      <c r="G14" s="127">
        <v>5.721817861913941</v>
      </c>
      <c r="H14" s="127">
        <v>4.6220251473877685</v>
      </c>
      <c r="I14" s="127">
        <v>8.359100431928375</v>
      </c>
      <c r="J14" s="83"/>
      <c r="K14" s="79"/>
    </row>
    <row r="15" spans="1:11" ht="12.75">
      <c r="A15" s="341" t="s">
        <v>570</v>
      </c>
      <c r="B15" s="125" t="s">
        <v>571</v>
      </c>
      <c r="C15" s="126">
        <v>10.209379003508316</v>
      </c>
      <c r="D15" s="127">
        <v>11.904344409399597</v>
      </c>
      <c r="E15" s="127">
        <v>6.995721527423649</v>
      </c>
      <c r="F15" s="127">
        <v>5.264008129952278</v>
      </c>
      <c r="G15" s="127">
        <v>17.041245470045965</v>
      </c>
      <c r="H15" s="127">
        <v>11.8814165713714</v>
      </c>
      <c r="I15" s="127">
        <v>15.932163407652835</v>
      </c>
      <c r="J15" s="83"/>
      <c r="K15" s="79"/>
    </row>
    <row r="16" spans="1:11" ht="27.6">
      <c r="A16" s="341" t="s">
        <v>572</v>
      </c>
      <c r="B16" s="125" t="s">
        <v>573</v>
      </c>
      <c r="C16" s="342">
        <v>2.4124439404733216</v>
      </c>
      <c r="D16" s="343">
        <v>4.853650739905124</v>
      </c>
      <c r="E16" s="343">
        <v>4.401775973547189</v>
      </c>
      <c r="F16" s="343">
        <v>2.7597555682854606</v>
      </c>
      <c r="G16" s="343">
        <v>3.763460477619738</v>
      </c>
      <c r="H16" s="343">
        <v>5.533493163677045</v>
      </c>
      <c r="I16" s="343">
        <v>6.8062114951059165</v>
      </c>
      <c r="J16" s="83"/>
      <c r="K16" s="79"/>
    </row>
    <row r="17" spans="1:11" ht="27.6">
      <c r="A17" s="341" t="s">
        <v>574</v>
      </c>
      <c r="B17" s="125" t="s">
        <v>575</v>
      </c>
      <c r="C17" s="342">
        <v>8.854055350932839</v>
      </c>
      <c r="D17" s="343">
        <v>16.20569369456684</v>
      </c>
      <c r="E17" s="343">
        <v>18.861510734757903</v>
      </c>
      <c r="F17" s="343">
        <v>18.507342488755913</v>
      </c>
      <c r="G17" s="343">
        <v>15.342443421713472</v>
      </c>
      <c r="H17" s="343">
        <v>14.95391007246944</v>
      </c>
      <c r="I17" s="343">
        <v>14.051412079079261</v>
      </c>
      <c r="J17" s="83"/>
      <c r="K17" s="79"/>
    </row>
    <row r="18" spans="1:11" ht="12.75">
      <c r="A18" s="341" t="s">
        <v>576</v>
      </c>
      <c r="B18" s="125" t="s">
        <v>337</v>
      </c>
      <c r="C18" s="126">
        <v>9.4634839762379</v>
      </c>
      <c r="D18" s="127">
        <v>3.804514124956168</v>
      </c>
      <c r="E18" s="127">
        <v>4.516070573678671</v>
      </c>
      <c r="F18" s="127">
        <v>2.516899114403224</v>
      </c>
      <c r="G18" s="127">
        <v>6.967337392790716</v>
      </c>
      <c r="H18" s="127">
        <v>2.49759652147096</v>
      </c>
      <c r="I18" s="127">
        <v>2.115449727768068</v>
      </c>
      <c r="J18" s="83"/>
      <c r="K18" s="79"/>
    </row>
    <row r="19" spans="1:11" ht="12.75">
      <c r="A19" s="341" t="s">
        <v>577</v>
      </c>
      <c r="B19" s="125" t="s">
        <v>578</v>
      </c>
      <c r="C19" s="126">
        <v>4.819090871917763</v>
      </c>
      <c r="D19" s="127">
        <v>10.4467935735263</v>
      </c>
      <c r="E19" s="127">
        <v>4.20331713697542</v>
      </c>
      <c r="F19" s="127">
        <v>2.794655844334883</v>
      </c>
      <c r="G19" s="127">
        <v>18.53851024265359</v>
      </c>
      <c r="H19" s="127">
        <v>9.282291379928047</v>
      </c>
      <c r="I19" s="127">
        <v>14.697367969299098</v>
      </c>
      <c r="J19" s="83"/>
      <c r="K19" s="79"/>
    </row>
    <row r="20" spans="1:11" s="88" customFormat="1" ht="14.4">
      <c r="A20" s="341" t="s">
        <v>579</v>
      </c>
      <c r="B20" s="125" t="s">
        <v>339</v>
      </c>
      <c r="C20" s="126">
        <v>1.700205352229842</v>
      </c>
      <c r="D20" s="127">
        <v>1.383933043306759</v>
      </c>
      <c r="E20" s="127">
        <v>1.415394765216939</v>
      </c>
      <c r="F20" s="127">
        <v>1.5731592707983582</v>
      </c>
      <c r="G20" s="127">
        <v>1.640737795569739</v>
      </c>
      <c r="H20" s="127">
        <v>0.6952233063227192</v>
      </c>
      <c r="I20" s="127">
        <v>1.5558116778961193</v>
      </c>
      <c r="J20" s="96"/>
      <c r="K20" s="97"/>
    </row>
    <row r="21" spans="1:11" ht="12.75">
      <c r="A21" s="341" t="s">
        <v>580</v>
      </c>
      <c r="B21" s="125" t="s">
        <v>581</v>
      </c>
      <c r="C21" s="126">
        <v>4.600948686050175</v>
      </c>
      <c r="D21" s="127">
        <v>3.9865084412603458</v>
      </c>
      <c r="E21" s="127">
        <v>4.356399969670106</v>
      </c>
      <c r="F21" s="127">
        <v>3.8634851534674612</v>
      </c>
      <c r="G21" s="127">
        <v>2.836266575808564</v>
      </c>
      <c r="H21" s="127">
        <v>3.7301959432308336</v>
      </c>
      <c r="I21" s="127">
        <v>4.846897844057765</v>
      </c>
      <c r="J21" s="83"/>
      <c r="K21" s="79"/>
    </row>
    <row r="22" spans="1:11" ht="12.75">
      <c r="A22" s="341" t="s">
        <v>582</v>
      </c>
      <c r="B22" s="125" t="s">
        <v>583</v>
      </c>
      <c r="C22" s="126">
        <v>3.52256412711857</v>
      </c>
      <c r="D22" s="127">
        <v>3.5766092390924045</v>
      </c>
      <c r="E22" s="127">
        <v>3.2665350427599456</v>
      </c>
      <c r="F22" s="127">
        <v>4.093424281415144</v>
      </c>
      <c r="G22" s="127">
        <v>4.176238453443286</v>
      </c>
      <c r="H22" s="127">
        <v>3.1915247260389057</v>
      </c>
      <c r="I22" s="127">
        <v>3.3942998171002605</v>
      </c>
      <c r="J22" s="83"/>
      <c r="K22" s="79"/>
    </row>
    <row r="23" spans="1:11" ht="12.75">
      <c r="A23" s="341" t="s">
        <v>584</v>
      </c>
      <c r="B23" s="125" t="s">
        <v>341</v>
      </c>
      <c r="C23" s="126">
        <v>46.637976997187444</v>
      </c>
      <c r="D23" s="127">
        <v>55.83616153353495</v>
      </c>
      <c r="E23" s="127">
        <v>44.509920421762274</v>
      </c>
      <c r="F23" s="127">
        <v>42.64830745802931</v>
      </c>
      <c r="G23" s="127">
        <v>66.74462061516194</v>
      </c>
      <c r="H23" s="127">
        <v>62.78446337337244</v>
      </c>
      <c r="I23" s="127">
        <v>59.52762934670016</v>
      </c>
      <c r="J23" s="83"/>
      <c r="K23" s="79"/>
    </row>
    <row r="24" spans="1:11" ht="15.6">
      <c r="A24" s="337" t="s">
        <v>312</v>
      </c>
      <c r="B24" s="338"/>
      <c r="C24" s="339">
        <v>327.74838995311177</v>
      </c>
      <c r="D24" s="340">
        <v>308.0813026081002</v>
      </c>
      <c r="E24" s="340">
        <v>331.9596043923226</v>
      </c>
      <c r="F24" s="340">
        <v>306.43021181072345</v>
      </c>
      <c r="G24" s="340">
        <v>297.66687671391435</v>
      </c>
      <c r="H24" s="340">
        <v>292.38455476465975</v>
      </c>
      <c r="I24" s="340">
        <v>306.0826196609971</v>
      </c>
      <c r="J24" s="83"/>
      <c r="K24" s="79"/>
    </row>
    <row r="25" spans="1:11" ht="27.6">
      <c r="A25" s="341" t="s">
        <v>585</v>
      </c>
      <c r="B25" s="125" t="s">
        <v>586</v>
      </c>
      <c r="C25" s="342">
        <v>3.490933195963228</v>
      </c>
      <c r="D25" s="343">
        <v>3.3377537755209183</v>
      </c>
      <c r="E25" s="343">
        <v>2.7157220175414567</v>
      </c>
      <c r="F25" s="343">
        <v>3.2821499948175834</v>
      </c>
      <c r="G25" s="343">
        <v>3.4258490871127267</v>
      </c>
      <c r="H25" s="343">
        <v>3.8665565822561225</v>
      </c>
      <c r="I25" s="343">
        <v>3.505442647554311</v>
      </c>
      <c r="J25" s="83"/>
      <c r="K25" s="79"/>
    </row>
    <row r="26" spans="1:11" ht="12.75">
      <c r="A26" s="341" t="s">
        <v>587</v>
      </c>
      <c r="B26" s="125" t="s">
        <v>588</v>
      </c>
      <c r="C26" s="126">
        <v>14.95136401735985</v>
      </c>
      <c r="D26" s="127">
        <v>15.980143960304046</v>
      </c>
      <c r="E26" s="127">
        <v>13.492304974813566</v>
      </c>
      <c r="F26" s="127">
        <v>11.26331645715101</v>
      </c>
      <c r="G26" s="127">
        <v>19.867095919100628</v>
      </c>
      <c r="H26" s="127">
        <v>17.983461497727056</v>
      </c>
      <c r="I26" s="127">
        <v>16.1419783370061</v>
      </c>
      <c r="J26" s="83"/>
      <c r="K26" s="79"/>
    </row>
    <row r="27" spans="1:11" ht="12.75">
      <c r="A27" s="341" t="s">
        <v>589</v>
      </c>
      <c r="B27" s="125" t="s">
        <v>590</v>
      </c>
      <c r="C27" s="126">
        <v>39.58420722293119</v>
      </c>
      <c r="D27" s="127">
        <v>33.74262991579617</v>
      </c>
      <c r="E27" s="127">
        <v>27.756539663837632</v>
      </c>
      <c r="F27" s="127">
        <v>24.519467856410866</v>
      </c>
      <c r="G27" s="127">
        <v>37.63126822547499</v>
      </c>
      <c r="H27" s="127">
        <v>29.257212138716692</v>
      </c>
      <c r="I27" s="127">
        <v>44.59682522908811</v>
      </c>
      <c r="J27" s="83"/>
      <c r="K27" s="79"/>
    </row>
    <row r="28" spans="1:11" ht="12.75">
      <c r="A28" s="341" t="s">
        <v>591</v>
      </c>
      <c r="B28" s="125" t="s">
        <v>592</v>
      </c>
      <c r="C28" s="126">
        <v>54.719158897432266</v>
      </c>
      <c r="D28" s="127">
        <v>60.03316840785444</v>
      </c>
      <c r="E28" s="127">
        <v>67.40294573078437</v>
      </c>
      <c r="F28" s="127">
        <v>63.10088675784927</v>
      </c>
      <c r="G28" s="127">
        <v>56.01861846206812</v>
      </c>
      <c r="H28" s="127">
        <v>61.263776287600265</v>
      </c>
      <c r="I28" s="127">
        <v>53.62737799886462</v>
      </c>
      <c r="J28" s="83"/>
      <c r="K28" s="79"/>
    </row>
    <row r="29" spans="1:11" s="88" customFormat="1" ht="14.4">
      <c r="A29" s="341" t="s">
        <v>593</v>
      </c>
      <c r="B29" s="125" t="s">
        <v>594</v>
      </c>
      <c r="C29" s="126">
        <v>23.352728837679894</v>
      </c>
      <c r="D29" s="127">
        <v>24.511977566895926</v>
      </c>
      <c r="E29" s="127">
        <v>25.040445217753284</v>
      </c>
      <c r="F29" s="127">
        <v>30.46405575323852</v>
      </c>
      <c r="G29" s="127">
        <v>24.686486112981193</v>
      </c>
      <c r="H29" s="127">
        <v>23.114536834724667</v>
      </c>
      <c r="I29" s="127">
        <v>21.755086154912448</v>
      </c>
      <c r="J29" s="96"/>
      <c r="K29" s="97"/>
    </row>
    <row r="30" spans="1:11" ht="12.75">
      <c r="A30" s="341" t="s">
        <v>595</v>
      </c>
      <c r="B30" s="125" t="s">
        <v>596</v>
      </c>
      <c r="C30" s="126">
        <v>10.681523209282593</v>
      </c>
      <c r="D30" s="127">
        <v>4.9806151062011885</v>
      </c>
      <c r="E30" s="127">
        <v>9.055726454859734</v>
      </c>
      <c r="F30" s="127">
        <v>7.3195177333115105</v>
      </c>
      <c r="G30" s="127">
        <v>2.094523074830814</v>
      </c>
      <c r="H30" s="127">
        <v>2.5399154470692724</v>
      </c>
      <c r="I30" s="127">
        <v>4.0068028574934225</v>
      </c>
      <c r="J30" s="83"/>
      <c r="K30" s="79"/>
    </row>
    <row r="31" spans="1:11" ht="12.75">
      <c r="A31" s="341" t="s">
        <v>597</v>
      </c>
      <c r="B31" s="125" t="s">
        <v>598</v>
      </c>
      <c r="C31" s="126">
        <v>5.463078107589392</v>
      </c>
      <c r="D31" s="127">
        <v>4.732326310279623</v>
      </c>
      <c r="E31" s="127">
        <v>4.56567927343411</v>
      </c>
      <c r="F31" s="127">
        <v>5.697421541203939</v>
      </c>
      <c r="G31" s="127">
        <v>4.419525032617168</v>
      </c>
      <c r="H31" s="127">
        <v>4.963715420519691</v>
      </c>
      <c r="I31" s="127">
        <v>4.474507340656354</v>
      </c>
      <c r="J31" s="83"/>
      <c r="K31" s="79"/>
    </row>
    <row r="32" spans="1:11" ht="12.75">
      <c r="A32" s="341" t="s">
        <v>599</v>
      </c>
      <c r="B32" s="125" t="s">
        <v>344</v>
      </c>
      <c r="C32" s="126">
        <v>28.701170551142468</v>
      </c>
      <c r="D32" s="127">
        <v>35.29078904930857</v>
      </c>
      <c r="E32" s="127">
        <v>49.77053051471183</v>
      </c>
      <c r="F32" s="127">
        <v>53.28395222297091</v>
      </c>
      <c r="G32" s="127">
        <v>20.414938425045968</v>
      </c>
      <c r="H32" s="127">
        <v>35.79422562405114</v>
      </c>
      <c r="I32" s="127">
        <v>23.690990114065745</v>
      </c>
      <c r="J32" s="83"/>
      <c r="K32" s="79"/>
    </row>
    <row r="33" spans="1:11" ht="12.75">
      <c r="A33" s="341" t="s">
        <v>600</v>
      </c>
      <c r="B33" s="125" t="s">
        <v>601</v>
      </c>
      <c r="C33" s="126">
        <v>4.7500921477693545</v>
      </c>
      <c r="D33" s="127">
        <v>2.736460256340521</v>
      </c>
      <c r="E33" s="127">
        <v>2.997716267606721</v>
      </c>
      <c r="F33" s="127">
        <v>1.9797906572300776</v>
      </c>
      <c r="G33" s="127">
        <v>3.8288682149564877</v>
      </c>
      <c r="H33" s="127">
        <v>2.145210547978143</v>
      </c>
      <c r="I33" s="127">
        <v>2.4078578723972694</v>
      </c>
      <c r="J33" s="83"/>
      <c r="K33" s="79"/>
    </row>
    <row r="34" spans="1:11" ht="12.75">
      <c r="A34" s="341" t="s">
        <v>602</v>
      </c>
      <c r="B34" s="125" t="s">
        <v>603</v>
      </c>
      <c r="C34" s="126">
        <v>3.6725529278027635</v>
      </c>
      <c r="D34" s="127">
        <v>2.585784868857013</v>
      </c>
      <c r="E34" s="127">
        <v>2.970865638352636</v>
      </c>
      <c r="F34" s="127">
        <v>3.0344178298745113</v>
      </c>
      <c r="G34" s="127">
        <v>2.066896550490414</v>
      </c>
      <c r="H34" s="127">
        <v>2.0185616671547186</v>
      </c>
      <c r="I34" s="127">
        <v>2.8334135514612955</v>
      </c>
      <c r="J34" s="83"/>
      <c r="K34" s="79"/>
    </row>
    <row r="35" spans="1:11" ht="12.75">
      <c r="A35" s="341" t="s">
        <v>604</v>
      </c>
      <c r="B35" s="125" t="s">
        <v>605</v>
      </c>
      <c r="C35" s="126">
        <v>7.642184883242609</v>
      </c>
      <c r="D35" s="127">
        <v>5.158700518785559</v>
      </c>
      <c r="E35" s="127">
        <v>5.721715381296598</v>
      </c>
      <c r="F35" s="127">
        <v>3.2221953545011552</v>
      </c>
      <c r="G35" s="127">
        <v>5.211563178791926</v>
      </c>
      <c r="H35" s="127">
        <v>4.16076451582724</v>
      </c>
      <c r="I35" s="127">
        <v>6.335706122765087</v>
      </c>
      <c r="J35" s="83"/>
      <c r="K35" s="79"/>
    </row>
    <row r="36" spans="1:11" ht="12.75">
      <c r="A36" s="341" t="s">
        <v>606</v>
      </c>
      <c r="B36" s="125" t="s">
        <v>346</v>
      </c>
      <c r="C36" s="126">
        <v>22.639543337549295</v>
      </c>
      <c r="D36" s="127">
        <v>16.406905471381098</v>
      </c>
      <c r="E36" s="127">
        <v>17.248545823715894</v>
      </c>
      <c r="F36" s="127">
        <v>12.535292047173588</v>
      </c>
      <c r="G36" s="127">
        <v>16.88178276075963</v>
      </c>
      <c r="H36" s="127">
        <v>14.267141225279415</v>
      </c>
      <c r="I36" s="127">
        <v>18.837581490633873</v>
      </c>
      <c r="J36" s="83"/>
      <c r="K36" s="79"/>
    </row>
    <row r="37" spans="1:11" ht="27.6">
      <c r="A37" s="341" t="s">
        <v>607</v>
      </c>
      <c r="B37" s="125" t="s">
        <v>608</v>
      </c>
      <c r="C37" s="342">
        <v>40.19921594548301</v>
      </c>
      <c r="D37" s="343">
        <v>31.640436029281577</v>
      </c>
      <c r="E37" s="343">
        <v>35.522943798791964</v>
      </c>
      <c r="F37" s="343">
        <v>24.2058988742133</v>
      </c>
      <c r="G37" s="343">
        <v>32.143162993646705</v>
      </c>
      <c r="H37" s="343">
        <v>26.756427646075277</v>
      </c>
      <c r="I37" s="343">
        <v>35.011554630900974</v>
      </c>
      <c r="J37" s="83"/>
      <c r="K37" s="79"/>
    </row>
    <row r="38" spans="1:11" s="8" customFormat="1" ht="12.75">
      <c r="A38" s="341" t="s">
        <v>609</v>
      </c>
      <c r="B38" s="125" t="s">
        <v>348</v>
      </c>
      <c r="C38" s="126">
        <v>26.090187300890666</v>
      </c>
      <c r="D38" s="127">
        <v>25.521759001718344</v>
      </c>
      <c r="E38" s="127">
        <v>28.194667139339106</v>
      </c>
      <c r="F38" s="127">
        <v>25.595444788939982</v>
      </c>
      <c r="G38" s="127">
        <v>27.99026266085894</v>
      </c>
      <c r="H38" s="127">
        <v>20.31206331271228</v>
      </c>
      <c r="I38" s="127">
        <v>24.7091745231169</v>
      </c>
      <c r="J38" s="81"/>
      <c r="K38" s="82"/>
    </row>
    <row r="39" spans="1:11" s="8" customFormat="1" ht="27.6">
      <c r="A39" s="341" t="s">
        <v>610</v>
      </c>
      <c r="B39" s="125" t="s">
        <v>611</v>
      </c>
      <c r="C39" s="342">
        <v>16.668888831439226</v>
      </c>
      <c r="D39" s="343">
        <v>16.302169077620157</v>
      </c>
      <c r="E39" s="343">
        <v>12.90670391156997</v>
      </c>
      <c r="F39" s="343">
        <v>12.754592377297351</v>
      </c>
      <c r="G39" s="343">
        <v>17.995150704815096</v>
      </c>
      <c r="H39" s="343">
        <v>18.677454377593747</v>
      </c>
      <c r="I39" s="343">
        <v>18.298250601406398</v>
      </c>
      <c r="J39" s="81"/>
      <c r="K39" s="82"/>
    </row>
    <row r="40" spans="1:9" ht="12.75">
      <c r="A40" s="341" t="s">
        <v>612</v>
      </c>
      <c r="B40" s="125" t="s">
        <v>613</v>
      </c>
      <c r="C40" s="126">
        <v>12.229280501163446</v>
      </c>
      <c r="D40" s="127">
        <v>10.243203034469653</v>
      </c>
      <c r="E40" s="127">
        <v>11.66229861726675</v>
      </c>
      <c r="F40" s="127">
        <v>11.290510138792927</v>
      </c>
      <c r="G40" s="127">
        <v>8.575353106575731</v>
      </c>
      <c r="H40" s="127">
        <v>9.704623047188775</v>
      </c>
      <c r="I40" s="127">
        <v>10.103139289156246</v>
      </c>
    </row>
    <row r="41" spans="1:9" ht="12.75">
      <c r="A41" s="341" t="s">
        <v>614</v>
      </c>
      <c r="B41" s="125" t="s">
        <v>615</v>
      </c>
      <c r="C41" s="126">
        <v>12.91228003839053</v>
      </c>
      <c r="D41" s="127">
        <v>14.876480257485355</v>
      </c>
      <c r="E41" s="127">
        <v>14.934253966646926</v>
      </c>
      <c r="F41" s="127">
        <v>12.881301425746917</v>
      </c>
      <c r="G41" s="127">
        <v>14.415532203787848</v>
      </c>
      <c r="H41" s="127">
        <v>15.558908592185228</v>
      </c>
      <c r="I41" s="127">
        <v>15.746930899517945</v>
      </c>
    </row>
    <row r="42" spans="1:9" ht="15.6">
      <c r="A42" s="337" t="s">
        <v>313</v>
      </c>
      <c r="B42" s="338"/>
      <c r="C42" s="339">
        <v>225.3768574880412</v>
      </c>
      <c r="D42" s="340">
        <v>230.98936287310877</v>
      </c>
      <c r="E42" s="340">
        <v>257.2905366328042</v>
      </c>
      <c r="F42" s="340">
        <v>240.08823886361924</v>
      </c>
      <c r="G42" s="340">
        <v>215.3586333902229</v>
      </c>
      <c r="H42" s="340">
        <v>225.93846716449542</v>
      </c>
      <c r="I42" s="340">
        <v>217.30422583827587</v>
      </c>
    </row>
    <row r="43" spans="1:9" ht="12.75">
      <c r="A43" s="341" t="s">
        <v>616</v>
      </c>
      <c r="B43" s="125" t="s">
        <v>617</v>
      </c>
      <c r="C43" s="126">
        <v>9.36851603617567</v>
      </c>
      <c r="D43" s="127">
        <v>9.690037650431101</v>
      </c>
      <c r="E43" s="127">
        <v>12.832412138910575</v>
      </c>
      <c r="F43" s="127">
        <v>12.355653690167992</v>
      </c>
      <c r="G43" s="127">
        <v>6.78502342634048</v>
      </c>
      <c r="H43" s="127">
        <v>10.488363138500874</v>
      </c>
      <c r="I43" s="127">
        <v>7.037314297701897</v>
      </c>
    </row>
    <row r="44" spans="1:9" ht="12.75">
      <c r="A44" s="341" t="s">
        <v>618</v>
      </c>
      <c r="B44" s="125" t="s">
        <v>619</v>
      </c>
      <c r="C44" s="126">
        <v>31.27824867965243</v>
      </c>
      <c r="D44" s="127">
        <v>28.23605822421612</v>
      </c>
      <c r="E44" s="127">
        <v>35.221178963974054</v>
      </c>
      <c r="F44" s="127">
        <v>39.571105755650784</v>
      </c>
      <c r="G44" s="127">
        <v>20.237602391276376</v>
      </c>
      <c r="H44" s="127">
        <v>25.04875504708244</v>
      </c>
      <c r="I44" s="127">
        <v>24.509093032611958</v>
      </c>
    </row>
    <row r="45" spans="1:9" ht="12.75">
      <c r="A45" s="341" t="s">
        <v>620</v>
      </c>
      <c r="B45" s="125" t="s">
        <v>621</v>
      </c>
      <c r="C45" s="126">
        <v>17.53551609893466</v>
      </c>
      <c r="D45" s="127">
        <v>17.207425100606837</v>
      </c>
      <c r="E45" s="127">
        <v>22.76835059687275</v>
      </c>
      <c r="F45" s="127">
        <v>28.032693047904036</v>
      </c>
      <c r="G45" s="127">
        <v>11.042789499481657</v>
      </c>
      <c r="H45" s="127">
        <v>16.437358621659545</v>
      </c>
      <c r="I45" s="127">
        <v>11.788768136740853</v>
      </c>
    </row>
    <row r="46" spans="1:9" ht="12.75">
      <c r="A46" s="341" t="s">
        <v>622</v>
      </c>
      <c r="B46" s="125" t="s">
        <v>623</v>
      </c>
      <c r="C46" s="126">
        <v>4.793103292938933</v>
      </c>
      <c r="D46" s="127">
        <v>3.988942697370651</v>
      </c>
      <c r="E46" s="127">
        <v>5.469171352951751</v>
      </c>
      <c r="F46" s="127">
        <v>4.411823591415297</v>
      </c>
      <c r="G46" s="127">
        <v>3.328258263834482</v>
      </c>
      <c r="H46" s="127">
        <v>2.829796984650239</v>
      </c>
      <c r="I46" s="127">
        <v>3.7403349411966027</v>
      </c>
    </row>
    <row r="47" spans="1:9" ht="12.75">
      <c r="A47" s="341" t="s">
        <v>624</v>
      </c>
      <c r="B47" s="125" t="s">
        <v>352</v>
      </c>
      <c r="C47" s="126">
        <v>59.57279931135005</v>
      </c>
      <c r="D47" s="127">
        <v>54.476266899529605</v>
      </c>
      <c r="E47" s="127">
        <v>58.21402892399667</v>
      </c>
      <c r="F47" s="127">
        <v>49.97859026206625</v>
      </c>
      <c r="G47" s="127">
        <v>54.46949537590141</v>
      </c>
      <c r="H47" s="127">
        <v>50.52996543971749</v>
      </c>
      <c r="I47" s="127">
        <v>56.16033782224862</v>
      </c>
    </row>
    <row r="48" spans="1:9" ht="12.75">
      <c r="A48" s="341" t="s">
        <v>625</v>
      </c>
      <c r="B48" s="125" t="s">
        <v>353</v>
      </c>
      <c r="C48" s="126">
        <v>42.08518996873819</v>
      </c>
      <c r="D48" s="127">
        <v>45.38175106845169</v>
      </c>
      <c r="E48" s="127">
        <v>55.62736929194278</v>
      </c>
      <c r="F48" s="127">
        <v>42.88289363448971</v>
      </c>
      <c r="G48" s="127">
        <v>47.33782191361902</v>
      </c>
      <c r="H48" s="127">
        <v>39.74241390008254</v>
      </c>
      <c r="I48" s="127">
        <v>39.253129555353304</v>
      </c>
    </row>
    <row r="49" spans="1:9" ht="12.75">
      <c r="A49" s="344" t="s">
        <v>626</v>
      </c>
      <c r="B49" s="128" t="s">
        <v>330</v>
      </c>
      <c r="C49" s="129">
        <v>55.14420577850684</v>
      </c>
      <c r="D49" s="130">
        <v>67.3965408145297</v>
      </c>
      <c r="E49" s="130">
        <v>61.385459111171606</v>
      </c>
      <c r="F49" s="130">
        <v>58.50092760091216</v>
      </c>
      <c r="G49" s="130">
        <v>68.0200661893621</v>
      </c>
      <c r="H49" s="130">
        <v>76.92579972045061</v>
      </c>
      <c r="I49" s="130">
        <v>70.29746648036303</v>
      </c>
    </row>
    <row r="50" spans="1:9" ht="12.75">
      <c r="A50" s="341" t="s">
        <v>627</v>
      </c>
      <c r="B50" s="125" t="s">
        <v>628</v>
      </c>
      <c r="C50" s="126">
        <v>5.599278321744431</v>
      </c>
      <c r="D50" s="127">
        <v>4.612340417973092</v>
      </c>
      <c r="E50" s="127">
        <v>5.7725662529840776</v>
      </c>
      <c r="F50" s="127">
        <v>4.354551281012992</v>
      </c>
      <c r="G50" s="127">
        <v>4.13757633040739</v>
      </c>
      <c r="H50" s="127">
        <v>3.936014312351648</v>
      </c>
      <c r="I50" s="127">
        <v>4.517781572059626</v>
      </c>
    </row>
    <row r="51" spans="1:9" ht="12.75">
      <c r="A51" s="190" t="s">
        <v>545</v>
      </c>
      <c r="B51" s="191"/>
      <c r="C51" s="192"/>
      <c r="D51" s="192"/>
      <c r="E51" s="192"/>
      <c r="F51" s="192"/>
      <c r="G51" s="192"/>
      <c r="H51" s="192"/>
      <c r="I51" s="192"/>
    </row>
    <row r="52" spans="1:9" ht="12.75">
      <c r="A52" s="190" t="s">
        <v>546</v>
      </c>
      <c r="B52" s="191"/>
      <c r="C52" s="192"/>
      <c r="D52" s="192"/>
      <c r="E52" s="192"/>
      <c r="F52" s="192"/>
      <c r="G52" s="192"/>
      <c r="H52" s="192"/>
      <c r="I52" s="192"/>
    </row>
  </sheetData>
  <conditionalFormatting sqref="D5:F50">
    <cfRule type="cellIs" priority="5" dxfId="1" operator="lessThan" stopIfTrue="1">
      <formula>$C5*0.95</formula>
    </cfRule>
    <cfRule type="cellIs" priority="6" dxfId="0" operator="greaterThan" stopIfTrue="1">
      <formula>$C5*1.05</formula>
    </cfRule>
  </conditionalFormatting>
  <conditionalFormatting sqref="G5:G50">
    <cfRule type="cellIs" priority="3" dxfId="1" operator="lessThan" stopIfTrue="1">
      <formula>$C5*0.95</formula>
    </cfRule>
    <cfRule type="cellIs" priority="4" dxfId="0" operator="greaterThan" stopIfTrue="1">
      <formula>$C5*1.05</formula>
    </cfRule>
  </conditionalFormatting>
  <conditionalFormatting sqref="H5:I50">
    <cfRule type="cellIs" priority="1" dxfId="1" operator="lessThan" stopIfTrue="1">
      <formula>$C5*0.95</formula>
    </cfRule>
    <cfRule type="cellIs" priority="2" dxfId="0" operator="greaterThan" stopIfTrue="1">
      <formula>$C5*1.05</formula>
    </cfRule>
  </conditionalFormatting>
  <printOptions/>
  <pageMargins left="0.51" right="0.37" top="1" bottom="1" header="0.5" footer="0.5"/>
  <pageSetup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O88" sqref="O88"/>
    </sheetView>
  </sheetViews>
  <sheetFormatPr defaultColWidth="9.140625" defaultRowHeight="12.75"/>
  <cols>
    <col min="1" max="1" width="3.57421875" style="15" customWidth="1"/>
    <col min="2" max="2" width="34.421875" style="15" customWidth="1"/>
    <col min="3" max="9" width="10.7109375" style="7" customWidth="1"/>
    <col min="10" max="10" width="9.140625" style="80" customWidth="1"/>
    <col min="11" max="16384" width="9.140625" style="7" customWidth="1"/>
  </cols>
  <sheetData>
    <row r="1" spans="1:11" s="8" customFormat="1" ht="20.25" customHeight="1">
      <c r="A1" s="189" t="s">
        <v>630</v>
      </c>
      <c r="B1" s="121"/>
      <c r="C1" s="122"/>
      <c r="D1" s="122"/>
      <c r="E1" s="122"/>
      <c r="F1" s="122"/>
      <c r="G1" s="122"/>
      <c r="H1" s="122"/>
      <c r="I1" s="122"/>
      <c r="J1" s="81"/>
      <c r="K1" s="82"/>
    </row>
    <row r="2" spans="1:11" s="8" customFormat="1" ht="12.75">
      <c r="A2" s="291" t="s">
        <v>316</v>
      </c>
      <c r="B2" s="191"/>
      <c r="C2" s="192"/>
      <c r="D2" s="192"/>
      <c r="E2" s="192"/>
      <c r="F2" s="192"/>
      <c r="G2" s="192"/>
      <c r="H2" s="192"/>
      <c r="I2" s="192"/>
      <c r="J2" s="81"/>
      <c r="K2" s="82"/>
    </row>
    <row r="3" spans="1:11" s="8" customFormat="1" ht="20.25" customHeight="1">
      <c r="A3" s="195" t="s">
        <v>49</v>
      </c>
      <c r="B3" s="193"/>
      <c r="C3" s="194"/>
      <c r="D3" s="194"/>
      <c r="E3" s="194"/>
      <c r="F3" s="194"/>
      <c r="G3" s="194"/>
      <c r="H3" s="194"/>
      <c r="I3" s="194"/>
      <c r="J3" s="81"/>
      <c r="K3" s="82"/>
    </row>
    <row r="4" spans="1:11" s="8" customFormat="1" ht="90.75" customHeight="1">
      <c r="A4" s="332"/>
      <c r="B4" s="332" t="s">
        <v>557</v>
      </c>
      <c r="C4" s="333" t="s">
        <v>234</v>
      </c>
      <c r="D4" s="333" t="s">
        <v>235</v>
      </c>
      <c r="E4" s="333" t="s">
        <v>242</v>
      </c>
      <c r="F4" s="333" t="s">
        <v>278</v>
      </c>
      <c r="G4" s="333" t="s">
        <v>365</v>
      </c>
      <c r="H4" s="333" t="s">
        <v>279</v>
      </c>
      <c r="I4" s="333" t="s">
        <v>364</v>
      </c>
      <c r="J4" s="81"/>
      <c r="K4" s="82"/>
    </row>
    <row r="5" spans="1:11" s="88" customFormat="1" ht="21" customHeight="1">
      <c r="A5" s="334" t="s">
        <v>299</v>
      </c>
      <c r="B5" s="335"/>
      <c r="C5" s="345">
        <v>14.69886845285069</v>
      </c>
      <c r="D5" s="345">
        <v>13.52049104238442</v>
      </c>
      <c r="E5" s="345">
        <v>10.815679222919815</v>
      </c>
      <c r="F5" s="345">
        <v>12.338946858518817</v>
      </c>
      <c r="G5" s="345">
        <v>15.40126356995508</v>
      </c>
      <c r="H5" s="345">
        <v>15.945604190708075</v>
      </c>
      <c r="I5" s="345">
        <v>13.402237336967172</v>
      </c>
      <c r="J5" s="134"/>
      <c r="K5" s="97"/>
    </row>
    <row r="6" spans="1:11" s="88" customFormat="1" ht="15.6">
      <c r="A6" s="337" t="s">
        <v>310</v>
      </c>
      <c r="B6" s="338"/>
      <c r="C6" s="346">
        <v>-7.69095556234618</v>
      </c>
      <c r="D6" s="346">
        <v>-8.90385675640194</v>
      </c>
      <c r="E6" s="346">
        <v>-11.21286259926232</v>
      </c>
      <c r="F6" s="346">
        <v>-9.04233907179699</v>
      </c>
      <c r="G6" s="346">
        <v>-9.69768120080734</v>
      </c>
      <c r="H6" s="346">
        <v>-7.669743889073688</v>
      </c>
      <c r="I6" s="346">
        <v>-7.321806293257971</v>
      </c>
      <c r="J6" s="96"/>
      <c r="K6" s="97"/>
    </row>
    <row r="7" spans="1:11" s="88" customFormat="1" ht="15.6">
      <c r="A7" s="337" t="s">
        <v>311</v>
      </c>
      <c r="B7" s="338"/>
      <c r="C7" s="346">
        <v>4.0121674053533285</v>
      </c>
      <c r="D7" s="346">
        <v>4.779994261485543</v>
      </c>
      <c r="E7" s="346">
        <v>5.16814752425887</v>
      </c>
      <c r="F7" s="346">
        <v>12.633059838217587</v>
      </c>
      <c r="G7" s="346">
        <v>5.502816840140068</v>
      </c>
      <c r="H7" s="346">
        <v>8.763601020253953</v>
      </c>
      <c r="I7" s="346">
        <v>-0.4776145623997863</v>
      </c>
      <c r="J7" s="96"/>
      <c r="K7" s="97"/>
    </row>
    <row r="8" spans="1:11" ht="12.75">
      <c r="A8" s="341" t="s">
        <v>558</v>
      </c>
      <c r="B8" s="125" t="s">
        <v>331</v>
      </c>
      <c r="C8" s="347">
        <v>8.200922945838407</v>
      </c>
      <c r="D8" s="347">
        <v>10.766691939642548</v>
      </c>
      <c r="E8" s="347">
        <v>14.612551431720998</v>
      </c>
      <c r="F8" s="347">
        <v>13.74688572711964</v>
      </c>
      <c r="G8" s="347">
        <v>7.659298262792413</v>
      </c>
      <c r="H8" s="347">
        <v>10.087971331121093</v>
      </c>
      <c r="I8" s="347">
        <v>11.576630410211175</v>
      </c>
      <c r="J8" s="83"/>
      <c r="K8" s="79"/>
    </row>
    <row r="9" spans="1:11" ht="12.75">
      <c r="A9" s="341" t="s">
        <v>559</v>
      </c>
      <c r="B9" s="125" t="s">
        <v>560</v>
      </c>
      <c r="C9" s="347">
        <v>-33.12922481391516</v>
      </c>
      <c r="D9" s="347">
        <v>-32.5632805189036</v>
      </c>
      <c r="E9" s="347">
        <v>-30.556846850067743</v>
      </c>
      <c r="F9" s="347">
        <v>-26.014995418912378</v>
      </c>
      <c r="G9" s="347">
        <v>-25.00373076672927</v>
      </c>
      <c r="H9" s="347">
        <v>-38.34653909945674</v>
      </c>
      <c r="I9" s="347">
        <v>-35.95668548157618</v>
      </c>
      <c r="J9" s="83"/>
      <c r="K9" s="79"/>
    </row>
    <row r="10" spans="1:11" ht="12.75">
      <c r="A10" s="341" t="s">
        <v>561</v>
      </c>
      <c r="B10" s="125" t="s">
        <v>562</v>
      </c>
      <c r="C10" s="347">
        <v>-8.842464129274086</v>
      </c>
      <c r="D10" s="347">
        <v>-2.1693955306767543</v>
      </c>
      <c r="E10" s="347">
        <v>-2.6843499751092015</v>
      </c>
      <c r="F10" s="347">
        <v>3.5354261201049786</v>
      </c>
      <c r="G10" s="347">
        <v>2.3622734959587888</v>
      </c>
      <c r="H10" s="347">
        <v>-4.8045436436849</v>
      </c>
      <c r="I10" s="347">
        <v>-5.909512231931036</v>
      </c>
      <c r="J10" s="83"/>
      <c r="K10" s="79"/>
    </row>
    <row r="11" spans="1:11" ht="12.75">
      <c r="A11" s="341" t="s">
        <v>563</v>
      </c>
      <c r="B11" s="125" t="s">
        <v>564</v>
      </c>
      <c r="C11" s="347">
        <v>-3.547098524704939</v>
      </c>
      <c r="D11" s="347">
        <v>-11.445734661082763</v>
      </c>
      <c r="E11" s="347">
        <v>-8.020313894181818</v>
      </c>
      <c r="F11" s="347">
        <v>-16.186534153281084</v>
      </c>
      <c r="G11" s="347">
        <v>-32.76733266922637</v>
      </c>
      <c r="H11" s="347">
        <v>1.9349720771196122</v>
      </c>
      <c r="I11" s="347">
        <v>-9.41473965417875</v>
      </c>
      <c r="J11" s="83"/>
      <c r="K11" s="79"/>
    </row>
    <row r="12" spans="1:11" ht="12.75">
      <c r="A12" s="341" t="s">
        <v>565</v>
      </c>
      <c r="B12" s="125" t="s">
        <v>566</v>
      </c>
      <c r="C12" s="347">
        <v>2.4577116888049977</v>
      </c>
      <c r="D12" s="347">
        <v>9.904704592367143</v>
      </c>
      <c r="E12" s="347">
        <v>7.596030047547497</v>
      </c>
      <c r="F12" s="347">
        <v>11.04790096969781</v>
      </c>
      <c r="G12" s="347">
        <v>11.99630899514288</v>
      </c>
      <c r="H12" s="347">
        <v>10.66681696484193</v>
      </c>
      <c r="I12" s="347">
        <v>7.0591234496397925</v>
      </c>
      <c r="J12" s="83"/>
      <c r="K12" s="79"/>
    </row>
    <row r="13" spans="1:11" ht="12.75">
      <c r="A13" s="341" t="s">
        <v>567</v>
      </c>
      <c r="B13" s="125" t="s">
        <v>335</v>
      </c>
      <c r="C13" s="347">
        <v>6.146871650255803</v>
      </c>
      <c r="D13" s="347">
        <v>-1.6064786090174588</v>
      </c>
      <c r="E13" s="347">
        <v>-6.383238486308141</v>
      </c>
      <c r="F13" s="347">
        <v>21.99539930709995</v>
      </c>
      <c r="G13" s="347">
        <v>-2.800344255596199</v>
      </c>
      <c r="H13" s="347">
        <v>-7.54834081708985</v>
      </c>
      <c r="I13" s="347">
        <v>-1.353210412018102</v>
      </c>
      <c r="J13" s="83"/>
      <c r="K13" s="79"/>
    </row>
    <row r="14" spans="1:11" ht="12.75">
      <c r="A14" s="341" t="s">
        <v>568</v>
      </c>
      <c r="B14" s="125" t="s">
        <v>569</v>
      </c>
      <c r="C14" s="347">
        <v>-7.362524072627375</v>
      </c>
      <c r="D14" s="347">
        <v>1.477710654914488</v>
      </c>
      <c r="E14" s="347">
        <v>-10.296486041789777</v>
      </c>
      <c r="F14" s="347">
        <v>15.913334499805698</v>
      </c>
      <c r="G14" s="347">
        <v>0.2430339793386027</v>
      </c>
      <c r="H14" s="347">
        <v>55.98859693254028</v>
      </c>
      <c r="I14" s="347">
        <v>-8.689475851208739</v>
      </c>
      <c r="J14" s="83"/>
      <c r="K14" s="79"/>
    </row>
    <row r="15" spans="1:11" ht="12.75">
      <c r="A15" s="341" t="s">
        <v>570</v>
      </c>
      <c r="B15" s="125" t="s">
        <v>571</v>
      </c>
      <c r="C15" s="347">
        <v>2.9532718643170197</v>
      </c>
      <c r="D15" s="347">
        <v>18.559541402939917</v>
      </c>
      <c r="E15" s="347">
        <v>10.585009601043872</v>
      </c>
      <c r="F15" s="347">
        <v>27.738061145233097</v>
      </c>
      <c r="G15" s="347">
        <v>14.72688481639166</v>
      </c>
      <c r="H15" s="347">
        <v>18.857629326909773</v>
      </c>
      <c r="I15" s="347">
        <v>24.42012155583835</v>
      </c>
      <c r="J15" s="83"/>
      <c r="K15" s="79"/>
    </row>
    <row r="16" spans="1:11" ht="27.6">
      <c r="A16" s="341" t="s">
        <v>572</v>
      </c>
      <c r="B16" s="125" t="s">
        <v>573</v>
      </c>
      <c r="C16" s="348">
        <v>-8.023530129917456</v>
      </c>
      <c r="D16" s="348">
        <v>-13.01983387343084</v>
      </c>
      <c r="E16" s="348">
        <v>-19.210500913136908</v>
      </c>
      <c r="F16" s="348">
        <v>-27.590635314629342</v>
      </c>
      <c r="G16" s="348">
        <v>-17.097597104800844</v>
      </c>
      <c r="H16" s="348">
        <v>-4.966563305119298</v>
      </c>
      <c r="I16" s="348">
        <v>-7.2022798361012885</v>
      </c>
      <c r="J16" s="83"/>
      <c r="K16" s="79"/>
    </row>
    <row r="17" spans="1:11" ht="27.6">
      <c r="A17" s="341" t="s">
        <v>574</v>
      </c>
      <c r="B17" s="125" t="s">
        <v>575</v>
      </c>
      <c r="C17" s="348">
        <v>-5.903932011625601</v>
      </c>
      <c r="D17" s="348">
        <v>4.321723156741641</v>
      </c>
      <c r="E17" s="348">
        <v>0.36624637697546536</v>
      </c>
      <c r="F17" s="348">
        <v>27.742642737145907</v>
      </c>
      <c r="G17" s="348">
        <v>5.699338056952552</v>
      </c>
      <c r="H17" s="348">
        <v>-7.191606480788804</v>
      </c>
      <c r="I17" s="348">
        <v>5.561759403153466</v>
      </c>
      <c r="J17" s="83"/>
      <c r="K17" s="79"/>
    </row>
    <row r="18" spans="1:11" ht="12.75">
      <c r="A18" s="341" t="s">
        <v>576</v>
      </c>
      <c r="B18" s="125" t="s">
        <v>337</v>
      </c>
      <c r="C18" s="347">
        <v>-13.499410969523773</v>
      </c>
      <c r="D18" s="347">
        <v>-6.51295654183357</v>
      </c>
      <c r="E18" s="347">
        <v>-6.42321441808077</v>
      </c>
      <c r="F18" s="347">
        <v>-16.42635512984959</v>
      </c>
      <c r="G18" s="347">
        <v>-4.655507297758177</v>
      </c>
      <c r="H18" s="347">
        <v>-7.481979510109316</v>
      </c>
      <c r="I18" s="347">
        <v>-3.8217694233075528</v>
      </c>
      <c r="J18" s="83"/>
      <c r="K18" s="79"/>
    </row>
    <row r="19" spans="1:11" ht="12.75">
      <c r="A19" s="341" t="s">
        <v>577</v>
      </c>
      <c r="B19" s="125" t="s">
        <v>578</v>
      </c>
      <c r="C19" s="347">
        <v>-5.203108377046661</v>
      </c>
      <c r="D19" s="347">
        <v>-9.71188448278909</v>
      </c>
      <c r="E19" s="347">
        <v>-16.334966039089803</v>
      </c>
      <c r="F19" s="347">
        <v>-1.4227150810686706</v>
      </c>
      <c r="G19" s="347">
        <v>-11.999170256140646</v>
      </c>
      <c r="H19" s="347">
        <v>-15.67084075225913</v>
      </c>
      <c r="I19" s="347">
        <v>-2.406200477755638</v>
      </c>
      <c r="J19" s="83"/>
      <c r="K19" s="79"/>
    </row>
    <row r="20" spans="1:11" s="88" customFormat="1" ht="14.4">
      <c r="A20" s="341" t="s">
        <v>579</v>
      </c>
      <c r="B20" s="125" t="s">
        <v>339</v>
      </c>
      <c r="C20" s="347">
        <v>-7.824916525154146</v>
      </c>
      <c r="D20" s="347">
        <v>-16.738813484412873</v>
      </c>
      <c r="E20" s="347">
        <v>-8.639792284116277</v>
      </c>
      <c r="F20" s="347">
        <v>-8.10428165935736</v>
      </c>
      <c r="G20" s="347">
        <v>-27.38560037957005</v>
      </c>
      <c r="H20" s="347">
        <v>-22.969955242101726</v>
      </c>
      <c r="I20" s="347">
        <v>-14.36790434815104</v>
      </c>
      <c r="J20" s="96"/>
      <c r="K20" s="97"/>
    </row>
    <row r="21" spans="1:11" ht="12.75">
      <c r="A21" s="341" t="s">
        <v>580</v>
      </c>
      <c r="B21" s="125" t="s">
        <v>581</v>
      </c>
      <c r="C21" s="347">
        <v>20.81762724316465</v>
      </c>
      <c r="D21" s="347">
        <v>23.64796690575739</v>
      </c>
      <c r="E21" s="347">
        <v>20.412747629528894</v>
      </c>
      <c r="F21" s="347">
        <v>25.852850933161054</v>
      </c>
      <c r="G21" s="347">
        <v>33.96700726021835</v>
      </c>
      <c r="H21" s="347">
        <v>32.55998056520697</v>
      </c>
      <c r="I21" s="347">
        <v>16.59959817837762</v>
      </c>
      <c r="J21" s="83"/>
      <c r="K21" s="79"/>
    </row>
    <row r="22" spans="1:11" ht="12.75">
      <c r="A22" s="341" t="s">
        <v>582</v>
      </c>
      <c r="B22" s="125" t="s">
        <v>583</v>
      </c>
      <c r="C22" s="347">
        <v>18.39711039976497</v>
      </c>
      <c r="D22" s="347">
        <v>10.987525940771325</v>
      </c>
      <c r="E22" s="347">
        <v>14.95874282306373</v>
      </c>
      <c r="F22" s="347">
        <v>-3.0682127989994146</v>
      </c>
      <c r="G22" s="347">
        <v>18.220308320223033</v>
      </c>
      <c r="H22" s="347">
        <v>16.27300530142053</v>
      </c>
      <c r="I22" s="347">
        <v>7.1733428853035575</v>
      </c>
      <c r="J22" s="83"/>
      <c r="K22" s="79"/>
    </row>
    <row r="23" spans="1:11" ht="12.75">
      <c r="A23" s="341" t="s">
        <v>584</v>
      </c>
      <c r="B23" s="125" t="s">
        <v>341</v>
      </c>
      <c r="C23" s="347">
        <v>24.193518400101087</v>
      </c>
      <c r="D23" s="347">
        <v>26.609078132194732</v>
      </c>
      <c r="E23" s="347">
        <v>18.317338589318233</v>
      </c>
      <c r="F23" s="347">
        <v>20.95168835766752</v>
      </c>
      <c r="G23" s="347">
        <v>33.99016173339891</v>
      </c>
      <c r="H23" s="347">
        <v>27.10687383369741</v>
      </c>
      <c r="I23" s="347">
        <v>28.42647575399626</v>
      </c>
      <c r="J23" s="83"/>
      <c r="K23" s="79"/>
    </row>
    <row r="24" spans="1:11" ht="15.6">
      <c r="A24" s="337" t="s">
        <v>312</v>
      </c>
      <c r="B24" s="338"/>
      <c r="C24" s="346">
        <v>19.955010746155356</v>
      </c>
      <c r="D24" s="346">
        <v>19.83337098561615</v>
      </c>
      <c r="E24" s="346">
        <v>14.58751091589303</v>
      </c>
      <c r="F24" s="346">
        <v>12.878821066969582</v>
      </c>
      <c r="G24" s="346">
        <v>24.30892153122275</v>
      </c>
      <c r="H24" s="346">
        <v>24.18891389963196</v>
      </c>
      <c r="I24" s="346">
        <v>23.11863702662411</v>
      </c>
      <c r="J24" s="83"/>
      <c r="K24" s="79"/>
    </row>
    <row r="25" spans="1:11" ht="27.6">
      <c r="A25" s="341" t="s">
        <v>585</v>
      </c>
      <c r="B25" s="125" t="s">
        <v>586</v>
      </c>
      <c r="C25" s="348">
        <v>8.142354303880307</v>
      </c>
      <c r="D25" s="348">
        <v>3.1720782900970246</v>
      </c>
      <c r="E25" s="348">
        <v>1.9687929722217445</v>
      </c>
      <c r="F25" s="348">
        <v>-21.7944821104882</v>
      </c>
      <c r="G25" s="348">
        <v>-1.8110121397825307</v>
      </c>
      <c r="H25" s="348">
        <v>15.81041506808798</v>
      </c>
      <c r="I25" s="348">
        <v>16.960254090013137</v>
      </c>
      <c r="J25" s="83"/>
      <c r="K25" s="79"/>
    </row>
    <row r="26" spans="1:11" ht="12.75">
      <c r="A26" s="341" t="s">
        <v>587</v>
      </c>
      <c r="B26" s="125" t="s">
        <v>588</v>
      </c>
      <c r="C26" s="347">
        <v>16.32684245669629</v>
      </c>
      <c r="D26" s="347">
        <v>13.277583939845371</v>
      </c>
      <c r="E26" s="347">
        <v>9.105778410434162</v>
      </c>
      <c r="F26" s="347">
        <v>3.682190461830648</v>
      </c>
      <c r="G26" s="347">
        <v>17.479323150689385</v>
      </c>
      <c r="H26" s="347">
        <v>15.022245105093335</v>
      </c>
      <c r="I26" s="347">
        <v>15.095460137791239</v>
      </c>
      <c r="J26" s="83"/>
      <c r="K26" s="79"/>
    </row>
    <row r="27" spans="1:11" ht="12.75">
      <c r="A27" s="341" t="s">
        <v>589</v>
      </c>
      <c r="B27" s="125" t="s">
        <v>590</v>
      </c>
      <c r="C27" s="347">
        <v>9.768930833075284</v>
      </c>
      <c r="D27" s="347">
        <v>11.701261312193312</v>
      </c>
      <c r="E27" s="347">
        <v>2.3041297444471587</v>
      </c>
      <c r="F27" s="347">
        <v>6.77462978023069</v>
      </c>
      <c r="G27" s="347">
        <v>12.620259594752303</v>
      </c>
      <c r="H27" s="347">
        <v>17.124556532351455</v>
      </c>
      <c r="I27" s="347">
        <v>16.457333401993914</v>
      </c>
      <c r="J27" s="83"/>
      <c r="K27" s="79"/>
    </row>
    <row r="28" spans="1:11" ht="12.75">
      <c r="A28" s="341" t="s">
        <v>591</v>
      </c>
      <c r="B28" s="125" t="s">
        <v>592</v>
      </c>
      <c r="C28" s="347">
        <v>15.408638508580253</v>
      </c>
      <c r="D28" s="347">
        <v>15.555870012115069</v>
      </c>
      <c r="E28" s="347">
        <v>13.93831879239389</v>
      </c>
      <c r="F28" s="347">
        <v>16.2035953419003</v>
      </c>
      <c r="G28" s="347">
        <v>17.194437253661544</v>
      </c>
      <c r="H28" s="347">
        <v>18.174209248597116</v>
      </c>
      <c r="I28" s="347">
        <v>13.594714184333778</v>
      </c>
      <c r="J28" s="83"/>
      <c r="K28" s="79"/>
    </row>
    <row r="29" spans="1:11" s="88" customFormat="1" ht="14.4">
      <c r="A29" s="341" t="s">
        <v>593</v>
      </c>
      <c r="B29" s="125" t="s">
        <v>594</v>
      </c>
      <c r="C29" s="347">
        <v>3.361089170597098</v>
      </c>
      <c r="D29" s="347">
        <v>1.2173917529174183</v>
      </c>
      <c r="E29" s="347">
        <v>-1.3497150707924788</v>
      </c>
      <c r="F29" s="347">
        <v>3.6654606883910423</v>
      </c>
      <c r="G29" s="347">
        <v>2.7836229703941617</v>
      </c>
      <c r="H29" s="347">
        <v>-0.23035925948711178</v>
      </c>
      <c r="I29" s="347">
        <v>2.1369723022387266</v>
      </c>
      <c r="J29" s="96"/>
      <c r="K29" s="97"/>
    </row>
    <row r="30" spans="1:11" ht="12.75">
      <c r="A30" s="341" t="s">
        <v>595</v>
      </c>
      <c r="B30" s="125" t="s">
        <v>596</v>
      </c>
      <c r="C30" s="347">
        <v>18.685467619860386</v>
      </c>
      <c r="D30" s="347">
        <v>21.533128525212764</v>
      </c>
      <c r="E30" s="347">
        <v>21.613942206996505</v>
      </c>
      <c r="F30" s="347">
        <v>14.384220518195256</v>
      </c>
      <c r="G30" s="347">
        <v>19.03158697926457</v>
      </c>
      <c r="H30" s="347">
        <v>36.776403578354945</v>
      </c>
      <c r="I30" s="347">
        <v>23.370001999537426</v>
      </c>
      <c r="J30" s="83"/>
      <c r="K30" s="79"/>
    </row>
    <row r="31" spans="1:11" ht="12.75">
      <c r="A31" s="341" t="s">
        <v>597</v>
      </c>
      <c r="B31" s="125" t="s">
        <v>598</v>
      </c>
      <c r="C31" s="347">
        <v>-16.748113240781702</v>
      </c>
      <c r="D31" s="347">
        <v>-19.96968133506548</v>
      </c>
      <c r="E31" s="347">
        <v>-24.89352894258916</v>
      </c>
      <c r="F31" s="347">
        <v>-21.601103647582185</v>
      </c>
      <c r="G31" s="347">
        <v>-15.938403018402791</v>
      </c>
      <c r="H31" s="347">
        <v>-20.889546896646316</v>
      </c>
      <c r="I31" s="347">
        <v>-15.796439797743789</v>
      </c>
      <c r="J31" s="83"/>
      <c r="K31" s="79"/>
    </row>
    <row r="32" spans="1:11" ht="12.75">
      <c r="A32" s="341" t="s">
        <v>599</v>
      </c>
      <c r="B32" s="125" t="s">
        <v>344</v>
      </c>
      <c r="C32" s="347">
        <v>17.86088601773781</v>
      </c>
      <c r="D32" s="347">
        <v>11.90414170368288</v>
      </c>
      <c r="E32" s="347">
        <v>14.334987678051858</v>
      </c>
      <c r="F32" s="347">
        <v>8.34472208736241</v>
      </c>
      <c r="G32" s="347">
        <v>8.984697127964413</v>
      </c>
      <c r="H32" s="347">
        <v>13.949113708539729</v>
      </c>
      <c r="I32" s="347">
        <v>11.257058546745458</v>
      </c>
      <c r="J32" s="83"/>
      <c r="K32" s="79"/>
    </row>
    <row r="33" spans="1:11" ht="12.75">
      <c r="A33" s="341" t="s">
        <v>600</v>
      </c>
      <c r="B33" s="125" t="s">
        <v>601</v>
      </c>
      <c r="C33" s="347">
        <v>10.876206361754148</v>
      </c>
      <c r="D33" s="347">
        <v>13.94610623270587</v>
      </c>
      <c r="E33" s="347">
        <v>4.996839207990034</v>
      </c>
      <c r="F33" s="347">
        <v>-0.018391717984744815</v>
      </c>
      <c r="G33" s="347">
        <v>12.113769155914088</v>
      </c>
      <c r="H33" s="347">
        <v>38.80086100540572</v>
      </c>
      <c r="I33" s="347">
        <v>22.06468318847432</v>
      </c>
      <c r="J33" s="83"/>
      <c r="K33" s="79"/>
    </row>
    <row r="34" spans="1:11" ht="12.75">
      <c r="A34" s="341" t="s">
        <v>602</v>
      </c>
      <c r="B34" s="125" t="s">
        <v>603</v>
      </c>
      <c r="C34" s="347">
        <v>-18.1441397998095</v>
      </c>
      <c r="D34" s="347">
        <v>-25.910289141078234</v>
      </c>
      <c r="E34" s="347">
        <v>-26.823254612237125</v>
      </c>
      <c r="F34" s="347">
        <v>-24.59391853968118</v>
      </c>
      <c r="G34" s="347">
        <v>-20.036994367382487</v>
      </c>
      <c r="H34" s="347">
        <v>-35.237477882094524</v>
      </c>
      <c r="I34" s="347">
        <v>-23.207907463741883</v>
      </c>
      <c r="J34" s="83"/>
      <c r="K34" s="79"/>
    </row>
    <row r="35" spans="1:11" ht="12.75">
      <c r="A35" s="341" t="s">
        <v>604</v>
      </c>
      <c r="B35" s="125" t="s">
        <v>605</v>
      </c>
      <c r="C35" s="347">
        <v>29.12763112165746</v>
      </c>
      <c r="D35" s="347">
        <v>47.67787422080638</v>
      </c>
      <c r="E35" s="347">
        <v>39.032258113065254</v>
      </c>
      <c r="F35" s="347">
        <v>30.12937550920798</v>
      </c>
      <c r="G35" s="347">
        <v>49.21613673494123</v>
      </c>
      <c r="H35" s="347">
        <v>62.93402007833026</v>
      </c>
      <c r="I35" s="347">
        <v>53.49888979067896</v>
      </c>
      <c r="J35" s="83"/>
      <c r="K35" s="79"/>
    </row>
    <row r="36" spans="1:9" ht="12.75">
      <c r="A36" s="341" t="s">
        <v>606</v>
      </c>
      <c r="B36" s="125" t="s">
        <v>346</v>
      </c>
      <c r="C36" s="348">
        <v>-1.2582441669354627</v>
      </c>
      <c r="D36" s="348">
        <v>1.0239110081568414</v>
      </c>
      <c r="E36" s="348">
        <v>-4.33541556124637</v>
      </c>
      <c r="F36" s="348">
        <v>-4.277191378800782</v>
      </c>
      <c r="G36" s="348">
        <v>7.729788659255599</v>
      </c>
      <c r="H36" s="348">
        <v>6.62167950185546</v>
      </c>
      <c r="I36" s="348">
        <v>0.3257566789489408</v>
      </c>
    </row>
    <row r="37" spans="1:11" s="8" customFormat="1" ht="27.6">
      <c r="A37" s="341" t="s">
        <v>607</v>
      </c>
      <c r="B37" s="125" t="s">
        <v>608</v>
      </c>
      <c r="C37" s="348">
        <v>35.80537787761895</v>
      </c>
      <c r="D37" s="348">
        <v>35.06928767102231</v>
      </c>
      <c r="E37" s="348">
        <v>30.443105146056524</v>
      </c>
      <c r="F37" s="348">
        <v>25.975671166598957</v>
      </c>
      <c r="G37" s="348">
        <v>38.817058887444</v>
      </c>
      <c r="H37" s="348">
        <v>38.62774005029153</v>
      </c>
      <c r="I37" s="348">
        <v>38.687747390230975</v>
      </c>
      <c r="J37" s="81"/>
      <c r="K37" s="82"/>
    </row>
    <row r="38" spans="1:9" ht="12.75">
      <c r="A38" s="341" t="s">
        <v>609</v>
      </c>
      <c r="B38" s="125" t="s">
        <v>348</v>
      </c>
      <c r="C38" s="348">
        <v>53.61132925201291</v>
      </c>
      <c r="D38" s="348">
        <v>59.29993455841871</v>
      </c>
      <c r="E38" s="348">
        <v>36.49712512336891</v>
      </c>
      <c r="F38" s="348">
        <v>35.042147152371214</v>
      </c>
      <c r="G38" s="348">
        <v>88.37570674437674</v>
      </c>
      <c r="H38" s="348">
        <v>71.38818288430755</v>
      </c>
      <c r="I38" s="348">
        <v>75.99920821820419</v>
      </c>
    </row>
    <row r="39" spans="1:9" ht="27.6">
      <c r="A39" s="341" t="s">
        <v>610</v>
      </c>
      <c r="B39" s="125" t="s">
        <v>611</v>
      </c>
      <c r="C39" s="348">
        <v>126.25690975805037</v>
      </c>
      <c r="D39" s="348">
        <v>132.7714206150046</v>
      </c>
      <c r="E39" s="348">
        <v>78.64103937527275</v>
      </c>
      <c r="F39" s="348">
        <v>55.21195791987032</v>
      </c>
      <c r="G39" s="348">
        <v>172.57916841448937</v>
      </c>
      <c r="H39" s="348">
        <v>177.76112521966607</v>
      </c>
      <c r="I39" s="348">
        <v>173.41931293558525</v>
      </c>
    </row>
    <row r="40" spans="1:9" ht="12.75">
      <c r="A40" s="341" t="s">
        <v>612</v>
      </c>
      <c r="B40" s="125" t="s">
        <v>613</v>
      </c>
      <c r="C40" s="348">
        <v>29.191928232691076</v>
      </c>
      <c r="D40" s="348">
        <v>34.30042653134711</v>
      </c>
      <c r="E40" s="348">
        <v>29.39514112976409</v>
      </c>
      <c r="F40" s="348">
        <v>38.82334122882565</v>
      </c>
      <c r="G40" s="348">
        <v>36.4738219628093</v>
      </c>
      <c r="H40" s="348">
        <v>53.03305869164197</v>
      </c>
      <c r="I40" s="348">
        <v>24.800341343652832</v>
      </c>
    </row>
    <row r="41" spans="1:9" ht="12.75">
      <c r="A41" s="341" t="s">
        <v>614</v>
      </c>
      <c r="B41" s="125" t="s">
        <v>615</v>
      </c>
      <c r="C41" s="348">
        <v>27.49348525597439</v>
      </c>
      <c r="D41" s="348">
        <v>22.72321562106676</v>
      </c>
      <c r="E41" s="348">
        <v>17.07823581136685</v>
      </c>
      <c r="F41" s="348">
        <v>19.11205893347492</v>
      </c>
      <c r="G41" s="348">
        <v>19.989540103069835</v>
      </c>
      <c r="H41" s="348">
        <v>28.445551167534422</v>
      </c>
      <c r="I41" s="348">
        <v>28.148353066249896</v>
      </c>
    </row>
    <row r="42" spans="1:9" ht="15.6">
      <c r="A42" s="337" t="s">
        <v>313</v>
      </c>
      <c r="B42" s="338"/>
      <c r="C42" s="346">
        <v>15.181418822843785</v>
      </c>
      <c r="D42" s="346">
        <v>14.372314245867003</v>
      </c>
      <c r="E42" s="346">
        <v>9.93785281093107</v>
      </c>
      <c r="F42" s="346">
        <v>11.790047345087707</v>
      </c>
      <c r="G42" s="346">
        <v>19.092417025135244</v>
      </c>
      <c r="H42" s="346">
        <v>16.28059466991889</v>
      </c>
      <c r="I42" s="346">
        <v>16.057421070164544</v>
      </c>
    </row>
    <row r="43" spans="1:9" ht="12.75">
      <c r="A43" s="341" t="s">
        <v>616</v>
      </c>
      <c r="B43" s="125" t="s">
        <v>617</v>
      </c>
      <c r="C43" s="348">
        <v>21.878674684549782</v>
      </c>
      <c r="D43" s="348">
        <v>27.755514059586783</v>
      </c>
      <c r="E43" s="348">
        <v>26.849527671023043</v>
      </c>
      <c r="F43" s="348">
        <v>29.59644394199923</v>
      </c>
      <c r="G43" s="348">
        <v>34.44020866216471</v>
      </c>
      <c r="H43" s="348">
        <v>29.914290803973074</v>
      </c>
      <c r="I43" s="348">
        <v>20.60746093618919</v>
      </c>
    </row>
    <row r="44" spans="1:9" ht="12.75">
      <c r="A44" s="341" t="s">
        <v>618</v>
      </c>
      <c r="B44" s="125" t="s">
        <v>619</v>
      </c>
      <c r="C44" s="348">
        <v>8.22483810623762</v>
      </c>
      <c r="D44" s="348">
        <v>8.418619270603944</v>
      </c>
      <c r="E44" s="348">
        <v>2.725094436841191</v>
      </c>
      <c r="F44" s="348">
        <v>1.5766814906557958</v>
      </c>
      <c r="G44" s="348">
        <v>18.298813426040784</v>
      </c>
      <c r="H44" s="348">
        <v>8.360766549550359</v>
      </c>
      <c r="I44" s="348">
        <v>17.60278721293771</v>
      </c>
    </row>
    <row r="45" spans="1:9" ht="12.75">
      <c r="A45" s="341" t="s">
        <v>620</v>
      </c>
      <c r="B45" s="125" t="s">
        <v>621</v>
      </c>
      <c r="C45" s="348">
        <v>2.3508361816223733</v>
      </c>
      <c r="D45" s="348">
        <v>-1.820580905296465</v>
      </c>
      <c r="E45" s="348">
        <v>-6.0237601273985035</v>
      </c>
      <c r="F45" s="348">
        <v>-10.810535198257988</v>
      </c>
      <c r="G45" s="348">
        <v>13.023035211041245</v>
      </c>
      <c r="H45" s="348">
        <v>-1.438017726097307</v>
      </c>
      <c r="I45" s="348">
        <v>9.574809108078242</v>
      </c>
    </row>
    <row r="46" spans="1:9" ht="12.75">
      <c r="A46" s="341" t="s">
        <v>622</v>
      </c>
      <c r="B46" s="125" t="s">
        <v>623</v>
      </c>
      <c r="C46" s="348">
        <v>5.240518538946137</v>
      </c>
      <c r="D46" s="348">
        <v>10.051135547861435</v>
      </c>
      <c r="E46" s="348">
        <v>11.305784262581998</v>
      </c>
      <c r="F46" s="348">
        <v>6.299895738357653</v>
      </c>
      <c r="G46" s="348">
        <v>13.216712074372738</v>
      </c>
      <c r="H46" s="348">
        <v>12.029564040111085</v>
      </c>
      <c r="I46" s="348">
        <v>7.354576922992417</v>
      </c>
    </row>
    <row r="47" spans="1:9" ht="12.75">
      <c r="A47" s="341" t="s">
        <v>624</v>
      </c>
      <c r="B47" s="125" t="s">
        <v>352</v>
      </c>
      <c r="C47" s="348">
        <v>11.300743209015195</v>
      </c>
      <c r="D47" s="348">
        <v>7.357955784330672</v>
      </c>
      <c r="E47" s="348">
        <v>1.8197662514189972</v>
      </c>
      <c r="F47" s="348">
        <v>5.1109976757176545</v>
      </c>
      <c r="G47" s="348">
        <v>11.968175555140004</v>
      </c>
      <c r="H47" s="348">
        <v>9.12638559293657</v>
      </c>
      <c r="I47" s="348">
        <v>9.645578879231852</v>
      </c>
    </row>
    <row r="48" spans="1:9" ht="12.75">
      <c r="A48" s="341" t="s">
        <v>625</v>
      </c>
      <c r="B48" s="125" t="s">
        <v>353</v>
      </c>
      <c r="C48" s="348">
        <v>17.6386429493526</v>
      </c>
      <c r="D48" s="348">
        <v>19.03697384211025</v>
      </c>
      <c r="E48" s="348">
        <v>13.73465640826681</v>
      </c>
      <c r="F48" s="348">
        <v>19.81284081946555</v>
      </c>
      <c r="G48" s="348">
        <v>22.363678155922972</v>
      </c>
      <c r="H48" s="348">
        <v>22.288282852573673</v>
      </c>
      <c r="I48" s="348">
        <v>20.64116202065658</v>
      </c>
    </row>
    <row r="49" spans="1:10" ht="12.75">
      <c r="A49" s="344" t="s">
        <v>626</v>
      </c>
      <c r="B49" s="128" t="s">
        <v>330</v>
      </c>
      <c r="C49" s="348">
        <v>27.247905684280926</v>
      </c>
      <c r="D49" s="348">
        <v>24.15534700263089</v>
      </c>
      <c r="E49" s="348">
        <v>24.35234700446256</v>
      </c>
      <c r="F49" s="348">
        <v>35.092242662834686</v>
      </c>
      <c r="G49" s="348">
        <v>23.20994193802075</v>
      </c>
      <c r="H49" s="348">
        <v>25.364997411466874</v>
      </c>
      <c r="I49" s="348">
        <v>19.534956654724624</v>
      </c>
      <c r="J49" s="7"/>
    </row>
    <row r="50" spans="1:10" ht="12.75">
      <c r="A50" s="341" t="s">
        <v>627</v>
      </c>
      <c r="B50" s="125" t="s">
        <v>628</v>
      </c>
      <c r="C50" s="348">
        <v>17.609643403100073</v>
      </c>
      <c r="D50" s="348">
        <v>14.382816057328096</v>
      </c>
      <c r="E50" s="348">
        <v>14.519194969410831</v>
      </c>
      <c r="F50" s="348">
        <v>7.492547256417015</v>
      </c>
      <c r="G50" s="348">
        <v>20.66696986330698</v>
      </c>
      <c r="H50" s="348">
        <v>5.028979460008354</v>
      </c>
      <c r="I50" s="348">
        <v>20.338384652360485</v>
      </c>
      <c r="J50" s="7"/>
    </row>
    <row r="51" spans="1:10" ht="12.75">
      <c r="A51" s="190" t="s">
        <v>632</v>
      </c>
      <c r="B51" s="191"/>
      <c r="C51" s="192"/>
      <c r="D51" s="192"/>
      <c r="E51" s="192"/>
      <c r="F51" s="192"/>
      <c r="G51" s="192"/>
      <c r="H51" s="192"/>
      <c r="I51" s="192"/>
      <c r="J51" s="7"/>
    </row>
    <row r="52" spans="1:10" ht="12.75">
      <c r="A52" s="190" t="s">
        <v>631</v>
      </c>
      <c r="B52" s="191"/>
      <c r="C52" s="192"/>
      <c r="D52" s="192"/>
      <c r="E52" s="192"/>
      <c r="F52" s="192"/>
      <c r="G52" s="192"/>
      <c r="H52" s="192"/>
      <c r="I52" s="192"/>
      <c r="J52" s="7"/>
    </row>
  </sheetData>
  <conditionalFormatting sqref="H5:H50">
    <cfRule type="expression" priority="11" dxfId="21" stopIfTrue="1">
      <formula>(H5+100)&lt;($C5+100)*0.97</formula>
    </cfRule>
    <cfRule type="expression" priority="12" dxfId="20" stopIfTrue="1">
      <formula>(H5+100)&gt;($C5+100)*1.03</formula>
    </cfRule>
  </conditionalFormatting>
  <conditionalFormatting sqref="I5:I50">
    <cfRule type="expression" priority="9" dxfId="21" stopIfTrue="1">
      <formula>(I5+100)&lt;($C5+100)*0.97</formula>
    </cfRule>
    <cfRule type="expression" priority="10" dxfId="20" stopIfTrue="1">
      <formula>(I5+100)&gt;($C5+100)*1.03</formula>
    </cfRule>
  </conditionalFormatting>
  <conditionalFormatting sqref="G5:G50">
    <cfRule type="expression" priority="7" dxfId="21" stopIfTrue="1">
      <formula>(G5+100)&lt;($C5+100)*0.97</formula>
    </cfRule>
    <cfRule type="expression" priority="8" dxfId="20" stopIfTrue="1">
      <formula>(G5+100)&gt;($C5+100)*1.03</formula>
    </cfRule>
  </conditionalFormatting>
  <conditionalFormatting sqref="D5:D50">
    <cfRule type="expression" priority="5" dxfId="21" stopIfTrue="1">
      <formula>(D5+100)&lt;($C5+100)*0.97</formula>
    </cfRule>
    <cfRule type="expression" priority="6" dxfId="20" stopIfTrue="1">
      <formula>(D5+100)&gt;($C5+100)*1.03</formula>
    </cfRule>
  </conditionalFormatting>
  <conditionalFormatting sqref="E5:E50">
    <cfRule type="expression" priority="3" dxfId="21" stopIfTrue="1">
      <formula>(E5+100)&lt;($C5+100)*0.97</formula>
    </cfRule>
    <cfRule type="expression" priority="4" dxfId="20" stopIfTrue="1">
      <formula>(E5+100)&gt;($C5+100)*1.03</formula>
    </cfRule>
  </conditionalFormatting>
  <conditionalFormatting sqref="F5:F50">
    <cfRule type="expression" priority="1" dxfId="21" stopIfTrue="1">
      <formula>(F5+100)&lt;($C5+100)*0.97</formula>
    </cfRule>
    <cfRule type="expression" priority="2" dxfId="20" stopIfTrue="1">
      <formula>(F5+100)&gt;($C5+100)*1.03</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topLeftCell="A1">
      <selection activeCell="O88" sqref="O88"/>
    </sheetView>
  </sheetViews>
  <sheetFormatPr defaultColWidth="9.140625" defaultRowHeight="12.75"/>
  <cols>
    <col min="1" max="1" width="9.140625" style="74" customWidth="1"/>
    <col min="2" max="2" width="46.28125" style="74" customWidth="1"/>
    <col min="3" max="3" width="10.28125" style="74" customWidth="1"/>
    <col min="4" max="16384" width="9.140625" style="74" customWidth="1"/>
  </cols>
  <sheetData>
    <row r="1" spans="1:10" s="8" customFormat="1" ht="27.6" customHeight="1">
      <c r="A1" s="189" t="s">
        <v>547</v>
      </c>
      <c r="B1" s="121"/>
      <c r="C1" s="122"/>
      <c r="D1" s="122"/>
      <c r="E1" s="122"/>
      <c r="F1" s="122"/>
      <c r="G1" s="122"/>
      <c r="H1" s="122"/>
      <c r="I1" s="122"/>
      <c r="J1" s="122"/>
    </row>
    <row r="2" spans="1:10" s="8" customFormat="1" ht="24" customHeight="1">
      <c r="A2" s="209" t="s">
        <v>316</v>
      </c>
      <c r="B2" s="191"/>
      <c r="C2" s="192"/>
      <c r="D2" s="192"/>
      <c r="E2" s="192"/>
      <c r="F2" s="192"/>
      <c r="G2" s="192"/>
      <c r="H2" s="192"/>
      <c r="I2" s="192"/>
      <c r="J2" s="192"/>
    </row>
    <row r="19" ht="12.75">
      <c r="D19" s="84"/>
    </row>
    <row r="20" ht="12.75">
      <c r="D20" s="84"/>
    </row>
    <row r="21" ht="12.75">
      <c r="D21" s="84"/>
    </row>
  </sheetData>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BSERROYE</dc:creator>
  <cp:keywords/>
  <dc:description/>
  <cp:lastModifiedBy>bserroye</cp:lastModifiedBy>
  <cp:lastPrinted>2012-07-17T07:29:30Z</cp:lastPrinted>
  <dcterms:created xsi:type="dcterms:W3CDTF">2012-02-22T09:18:08Z</dcterms:created>
  <dcterms:modified xsi:type="dcterms:W3CDTF">2015-01-16T11:00:31Z</dcterms:modified>
  <cp:category/>
  <cp:version/>
  <cp:contentType/>
  <cp:contentStatus/>
</cp:coreProperties>
</file>